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EduardodelJesusPugaA\Documents\2. Dirección de Contabilidad\5. Formatos LDF\2017 1er Trimestre\"/>
    </mc:Choice>
  </mc:AlternateContent>
  <bookViews>
    <workbookView xWindow="0" yWindow="0" windowWidth="20490" windowHeight="6765" tabRatio="791" firstSheet="1" activeTab="8"/>
  </bookViews>
  <sheets>
    <sheet name="Informe Analitico junto" sheetId="3" state="hidden" r:id="rId1"/>
    <sheet name="F2" sheetId="7" r:id="rId2"/>
    <sheet name="Informe Analitico de la Deuda C" sheetId="4" state="hidden" r:id="rId3"/>
    <sheet name="F3" sheetId="2" r:id="rId4"/>
    <sheet name="F4" sheetId="8" r:id="rId5"/>
    <sheet name="F6a" sheetId="10" r:id="rId6"/>
    <sheet name="F6b" sheetId="11" r:id="rId7"/>
    <sheet name="F6c" sheetId="12" r:id="rId8"/>
    <sheet name="F6d" sheetId="13" r:id="rId9"/>
  </sheets>
  <definedNames>
    <definedName name="_xlnm.Print_Area" localSheetId="5">F6a!$A$1:$R$180</definedName>
    <definedName name="_xlnm.Print_Area" localSheetId="6">F6b!$A$1:$Q$96</definedName>
    <definedName name="_xlnm.Print_Area" localSheetId="7">F6c!$A$1:$R$106</definedName>
    <definedName name="_xlnm.Print_Area" localSheetId="8">F6d!$A$2:$K$91</definedName>
    <definedName name="_xlnm.Database">F6d!#REF!</definedName>
    <definedName name="_xlnm.Print_Titles" localSheetId="5">F6a!$1:$10</definedName>
    <definedName name="_xlnm.Print_Titles" localSheetId="6">F6b!$1:$10</definedName>
    <definedName name="_xlnm.Print_Titles" localSheetId="7">F6c!$1:$6</definedName>
    <definedName name="_xlnm.Print_Titles" localSheetId="2">'Informe Analitico de la Deuda C'!$3:$6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3" l="1"/>
  <c r="H25" i="13"/>
  <c r="I25" i="13"/>
  <c r="E82" i="8" l="1"/>
  <c r="D82" i="8"/>
  <c r="E80" i="8"/>
  <c r="D80" i="8"/>
  <c r="C80" i="8"/>
  <c r="E78" i="8"/>
  <c r="D78" i="8"/>
  <c r="C78" i="8"/>
  <c r="E77" i="8"/>
  <c r="E76" i="8" s="1"/>
  <c r="D77" i="8"/>
  <c r="C77" i="8"/>
  <c r="C76" i="8" s="1"/>
  <c r="D76" i="8"/>
  <c r="D84" i="8" s="1"/>
  <c r="D86" i="8" s="1"/>
  <c r="E74" i="8"/>
  <c r="E84" i="8" s="1"/>
  <c r="E86" i="8" s="1"/>
  <c r="D74" i="8"/>
  <c r="C74" i="8"/>
  <c r="C84" i="8" s="1"/>
  <c r="C86" i="8" s="1"/>
  <c r="E64" i="8"/>
  <c r="D64" i="8"/>
  <c r="E62" i="8"/>
  <c r="D62" i="8"/>
  <c r="E60" i="8"/>
  <c r="D60" i="8"/>
  <c r="C60" i="8"/>
  <c r="E59" i="8"/>
  <c r="D59" i="8"/>
  <c r="D58" i="8" s="1"/>
  <c r="C59" i="8"/>
  <c r="E58" i="8"/>
  <c r="E66" i="8" s="1"/>
  <c r="E68" i="8" s="1"/>
  <c r="C58" i="8"/>
  <c r="E56" i="8"/>
  <c r="D56" i="8"/>
  <c r="C56" i="8"/>
  <c r="E46" i="8"/>
  <c r="D46" i="8"/>
  <c r="C46" i="8"/>
  <c r="E43" i="8"/>
  <c r="E50" i="8" s="1"/>
  <c r="E14" i="8" s="1"/>
  <c r="E11" i="8" s="1"/>
  <c r="E24" i="8" s="1"/>
  <c r="E26" i="8" s="1"/>
  <c r="E28" i="8" s="1"/>
  <c r="E37" i="8" s="1"/>
  <c r="D43" i="8"/>
  <c r="D50" i="8" s="1"/>
  <c r="D14" i="8" s="1"/>
  <c r="D11" i="8" s="1"/>
  <c r="D24" i="8" s="1"/>
  <c r="D26" i="8" s="1"/>
  <c r="D28" i="8" s="1"/>
  <c r="D37" i="8" s="1"/>
  <c r="C43" i="8"/>
  <c r="C50" i="8" s="1"/>
  <c r="C14" i="8" s="1"/>
  <c r="C11" i="8" s="1"/>
  <c r="C24" i="8" s="1"/>
  <c r="C26" i="8" s="1"/>
  <c r="C28" i="8" s="1"/>
  <c r="C37" i="8" s="1"/>
  <c r="E33" i="8"/>
  <c r="D33" i="8"/>
  <c r="C33" i="8"/>
  <c r="E20" i="8"/>
  <c r="D20" i="8"/>
  <c r="C17" i="8"/>
  <c r="C62" i="8" s="1"/>
  <c r="E16" i="8"/>
  <c r="D16" i="8"/>
  <c r="C16" i="8"/>
  <c r="D66" i="8" l="1"/>
  <c r="D68" i="8" s="1"/>
  <c r="C66" i="8"/>
  <c r="C68" i="8" s="1"/>
  <c r="G42" i="7" l="1"/>
  <c r="G39" i="7"/>
  <c r="G40" i="7"/>
  <c r="G41" i="7"/>
  <c r="G38" i="7"/>
  <c r="H37" i="7"/>
  <c r="F37" i="7"/>
  <c r="E37" i="7"/>
  <c r="D37" i="7"/>
  <c r="C37" i="7"/>
  <c r="I27" i="7"/>
  <c r="F27" i="7"/>
  <c r="D27" i="7"/>
  <c r="G25" i="7"/>
  <c r="G21" i="7"/>
  <c r="G20" i="7"/>
  <c r="H18" i="7"/>
  <c r="H17" i="7" s="1"/>
  <c r="H11" i="7" s="1"/>
  <c r="H27" i="7" s="1"/>
  <c r="G19" i="7"/>
  <c r="C18" i="7"/>
  <c r="C17" i="7" s="1"/>
  <c r="C11" i="7" s="1"/>
  <c r="C27" i="7" s="1"/>
  <c r="G37" i="7" l="1"/>
  <c r="G18" i="7"/>
  <c r="G17" i="7" s="1"/>
  <c r="G11" i="7" s="1"/>
  <c r="G27" i="7" s="1"/>
  <c r="E18" i="7"/>
  <c r="E17" i="7" s="1"/>
  <c r="E11" i="7" s="1"/>
  <c r="E27" i="7" s="1"/>
  <c r="H26" i="4" l="1"/>
  <c r="G28" i="4" l="1"/>
  <c r="G27" i="4"/>
  <c r="G34" i="4" l="1"/>
  <c r="G32" i="4" l="1"/>
  <c r="D26" i="4"/>
  <c r="G30" i="4"/>
  <c r="C26" i="4" l="1"/>
  <c r="G39" i="4"/>
  <c r="E26" i="4" l="1"/>
  <c r="N30" i="4" l="1"/>
  <c r="G40" i="4" l="1"/>
  <c r="G38" i="4"/>
  <c r="G37" i="4"/>
  <c r="G36" i="4"/>
  <c r="G35" i="4"/>
  <c r="D42" i="4"/>
  <c r="G29" i="4" l="1"/>
  <c r="G33" i="4"/>
  <c r="G31" i="4"/>
  <c r="G26" i="4" l="1"/>
  <c r="G22" i="4"/>
  <c r="G20" i="4"/>
  <c r="C19" i="4"/>
  <c r="C18" i="4" s="1"/>
  <c r="C12" i="4" s="1"/>
  <c r="G22" i="3"/>
  <c r="G21" i="3"/>
  <c r="G20" i="3"/>
  <c r="G19" i="3" s="1"/>
  <c r="G18" i="3" s="1"/>
  <c r="I19" i="3"/>
  <c r="H19" i="3"/>
  <c r="H18" i="3" s="1"/>
  <c r="F19" i="3"/>
  <c r="F18" i="3" s="1"/>
  <c r="E19" i="3"/>
  <c r="E18" i="3" s="1"/>
  <c r="D19" i="3"/>
  <c r="D18" i="3" s="1"/>
  <c r="C19" i="3"/>
  <c r="I18" i="3"/>
  <c r="C18" i="3"/>
  <c r="C42" i="4" l="1"/>
  <c r="L13" i="4"/>
  <c r="E19" i="4"/>
  <c r="E18" i="4" s="1"/>
  <c r="E12" i="4" s="1"/>
  <c r="E42" i="4" s="1"/>
  <c r="H19" i="4"/>
  <c r="H18" i="4" s="1"/>
  <c r="H12" i="4" s="1"/>
  <c r="H42" i="4" s="1"/>
  <c r="G21" i="4"/>
  <c r="G19" i="4" s="1"/>
  <c r="G18" i="4" l="1"/>
  <c r="G12" i="4" s="1"/>
  <c r="G42" i="4" s="1"/>
</calcChain>
</file>

<file path=xl/sharedStrings.xml><?xml version="1.0" encoding="utf-8"?>
<sst xmlns="http://schemas.openxmlformats.org/spreadsheetml/2006/main" count="600" uniqueCount="336">
  <si>
    <t>Informe Analítico de la Deuda Pública y otros Pasivos- LDF</t>
  </si>
  <si>
    <t xml:space="preserve">Disposiciones del Periodo (e) </t>
  </si>
  <si>
    <t>Amortizaciones del Período (f)</t>
  </si>
  <si>
    <t>Revaluaciones, Reclasificaciones y otros ajustes (g)</t>
  </si>
  <si>
    <t>Pago de intereses del Período (i)</t>
  </si>
  <si>
    <t>Pago de comisiones y demás costos asociados durante el Periodo (j)</t>
  </si>
  <si>
    <t>Informe Analítico de la Deuda Pública y Otros Pasivos -LDF</t>
  </si>
  <si>
    <t xml:space="preserve">1.- Deuda Pública (1=A+B)  </t>
  </si>
  <si>
    <t>A. Corto Plazo (A=a1+a2+a3)</t>
  </si>
  <si>
    <t xml:space="preserve">  a2) Títulos y Valores</t>
  </si>
  <si>
    <t xml:space="preserve">  a3) Arrendamientos Financieros</t>
  </si>
  <si>
    <t xml:space="preserve">   a1) Instituciones de Crédito</t>
  </si>
  <si>
    <t xml:space="preserve">  B. Largo Plazo (B=b1+b2+b3)</t>
  </si>
  <si>
    <t>b1) Institiciones de Crédito</t>
  </si>
  <si>
    <t>b2) Títilos y Valores</t>
  </si>
  <si>
    <t>b3) Arrendamientos Financieros</t>
  </si>
  <si>
    <t>2.- Otros Pasivos</t>
  </si>
  <si>
    <t>3.- Total de la Deuda Pública y Otros Pásivos (3=1+2)</t>
  </si>
  <si>
    <r>
      <t xml:space="preserve">4.- Deuda Contigente </t>
    </r>
    <r>
      <rPr>
        <b/>
        <sz val="8"/>
        <color theme="1"/>
        <rFont val="Calibri"/>
        <family val="2"/>
      </rPr>
      <t>¹</t>
    </r>
    <r>
      <rPr>
        <b/>
        <sz val="8"/>
        <color theme="1"/>
        <rFont val="Azo Sans"/>
        <family val="3"/>
      </rPr>
      <t xml:space="preserve"> (informativo)</t>
    </r>
  </si>
  <si>
    <t xml:space="preserve">   A. Deuda Contigente 1</t>
  </si>
  <si>
    <t xml:space="preserve">   B. Deuda Contigete 2</t>
  </si>
  <si>
    <t xml:space="preserve">   C. Deuda Contigente XX</t>
  </si>
  <si>
    <r>
      <t xml:space="preserve">5.- Valor de Instrumentos Bono Cupón Cero </t>
    </r>
    <r>
      <rPr>
        <b/>
        <sz val="8"/>
        <color theme="1"/>
        <rFont val="Calibri"/>
        <family val="2"/>
      </rPr>
      <t>²</t>
    </r>
    <r>
      <rPr>
        <b/>
        <sz val="8"/>
        <color theme="1"/>
        <rFont val="Azo Sans"/>
        <family val="3"/>
      </rPr>
      <t xml:space="preserve"> (infomativo)</t>
    </r>
  </si>
  <si>
    <t>A. Instrumento Bono Cupón Cero 1</t>
  </si>
  <si>
    <t>B. Instrumento Bono Cupón Cero 2</t>
  </si>
  <si>
    <t>C. Instrumento Bono Cupón Cero XX</t>
  </si>
  <si>
    <t>Oblicaciones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</si>
  <si>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</si>
  <si>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</si>
  <si>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</si>
  <si>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</si>
  <si>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</si>
  <si>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6.- Obligaciones a Corto Plazo (informativo)</t>
  </si>
  <si>
    <t xml:space="preserve">  A. Crédito 1</t>
  </si>
  <si>
    <t xml:space="preserve">  B. Crédito 2</t>
  </si>
  <si>
    <t xml:space="preserve">  C. Crédito XX</t>
  </si>
  <si>
    <t>(PESOS)</t>
  </si>
  <si>
    <t>Denominación de las Obligaciones Diferentes de Financiamiento ( c )</t>
  </si>
  <si>
    <t>Fecha del Contrato (d)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</si>
  <si>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</si>
  <si>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</si>
  <si>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</si>
  <si>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</si>
  <si>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</si>
  <si>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Fecha de inicio de operación del proyecto (e )</t>
  </si>
  <si>
    <t>A. Asociaciones Público Privadas (APP´s)            (A= a+b+c+d)</t>
  </si>
  <si>
    <t xml:space="preserve">   a) APP 1</t>
  </si>
  <si>
    <t xml:space="preserve">   b) APP 2</t>
  </si>
  <si>
    <t xml:space="preserve">   c) APP 3</t>
  </si>
  <si>
    <t xml:space="preserve">   d) APP XX</t>
  </si>
  <si>
    <t>B. Otros instrumentos (B= a+b+c+d)</t>
  </si>
  <si>
    <t xml:space="preserve">   a) Otro Instumento 1</t>
  </si>
  <si>
    <t xml:space="preserve">   b) Otro Instrumento 2</t>
  </si>
  <si>
    <t xml:space="preserve">   c) Otro Instrumento 3</t>
  </si>
  <si>
    <t xml:space="preserve">   d) Otro instrumento XX</t>
  </si>
  <si>
    <t>C. Total de Obligaciones Diferentes de Financiamiento (C=A+B)</t>
  </si>
  <si>
    <t>GOBIERNO DEL ESTADO DE CAMPECHE</t>
  </si>
  <si>
    <t>Del 1 de enero al 30 de septiembre de 2016</t>
  </si>
  <si>
    <t>Denominación de la Deuda Pública y Otros Pasivos ( c )</t>
  </si>
  <si>
    <t>Saldo Final del Período (h)  h=d+e-f+g</t>
  </si>
  <si>
    <t>Saldo al 31 de diciembre de 2015 (d)</t>
  </si>
  <si>
    <t>Obligaciones a Corto Plazo (k)</t>
  </si>
  <si>
    <t>Monto contratado (l)</t>
  </si>
  <si>
    <t>Plazo pactado (m)</t>
  </si>
  <si>
    <t>Tasa de interés (n)</t>
  </si>
  <si>
    <t>Comisiones y costos relacionados (j)</t>
  </si>
  <si>
    <t>Tasa efectiva(p)</t>
  </si>
  <si>
    <t>6. Obligaciones a Corto Plazo (informativo)</t>
  </si>
  <si>
    <t xml:space="preserve">   A. Crédito 1</t>
  </si>
  <si>
    <t xml:space="preserve">   B. Deuda Contigente 2</t>
  </si>
  <si>
    <t xml:space="preserve">   C. Crédito XX</t>
  </si>
  <si>
    <t>b1) Instituciones de Crédito</t>
  </si>
  <si>
    <t>b2) Títulos y Valores</t>
  </si>
  <si>
    <t>BANAMEX, S. A.</t>
  </si>
  <si>
    <r>
      <t xml:space="preserve">4.- Deuda Contingente </t>
    </r>
    <r>
      <rPr>
        <b/>
        <sz val="8"/>
        <color theme="1"/>
        <rFont val="Calibri"/>
        <family val="2"/>
      </rPr>
      <t>¹</t>
    </r>
    <r>
      <rPr>
        <b/>
        <sz val="8"/>
        <color theme="1"/>
        <rFont val="Azo Sans"/>
        <family val="3"/>
      </rPr>
      <t xml:space="preserve"> (informativo)</t>
    </r>
  </si>
  <si>
    <t xml:space="preserve">   B. Deuda Contingente 2</t>
  </si>
  <si>
    <t xml:space="preserve">   C. Deuda Contingente XX</t>
  </si>
  <si>
    <t xml:space="preserve">   A. Deuda Contingente 1</t>
  </si>
  <si>
    <t>APICAM/GOBIERNO DEL ESTADO DE CAMPECHE COMO OBLIGADO SOLIDARIO, SUBSIDIARIO Y LIMITADO</t>
  </si>
  <si>
    <t>MUNICIPIO DEL CARMEN</t>
  </si>
  <si>
    <t>MUNICIPIO DE CAMPECHE</t>
  </si>
  <si>
    <t>MUNICIPIO DE TENABO</t>
  </si>
  <si>
    <t>MUNICIPIO DE CALAKMUL</t>
  </si>
  <si>
    <t>MUNICIPIO DE HOPELCHÉN</t>
  </si>
  <si>
    <t>MUNICIPIO DE PALIZADA</t>
  </si>
  <si>
    <t>MUNICIPIO DE ESCÁRCEGA</t>
  </si>
  <si>
    <t>A. Instrumento Bono Cupón Cero FONREC</t>
  </si>
  <si>
    <t>B. Instrumento Bono Cupón Cero PROFISE</t>
  </si>
  <si>
    <t>C. Instrumento Bono Cupón Cero FONREC</t>
  </si>
  <si>
    <t>D. Instrumento Bono Cupón Cero FONREC</t>
  </si>
  <si>
    <t>E. Instrumento Bono Cupón Cero FONREC</t>
  </si>
  <si>
    <t>MUNICIPIO DE CANDELARIA</t>
  </si>
  <si>
    <t>FONDO ESTATAL DE FOMENTO INDUSTRIAL DEL ESTADO DE CAMPECHE</t>
  </si>
  <si>
    <t>Del 1 de enero al 31 de marzo de 2017</t>
  </si>
  <si>
    <t>Saldo al 31 de diciembre de 2016 (d)</t>
  </si>
  <si>
    <t>Ente Público:    GOBIERNO DEL ESTADO DE CAMPECHE</t>
  </si>
  <si>
    <t>Formato 2 -Informe Analítico de la Deuda Pública y Otros Pasivos -LDF</t>
  </si>
  <si>
    <t>Ente Público:     GOBIERNO DEL ESTADO DE CAMPECHE</t>
  </si>
  <si>
    <t>Formato 3 -Informe Analítico de Obligaciones de Diferentes Financiamientos -LDF</t>
  </si>
  <si>
    <t>4.- Deuda Contingente ¹ (informativo)</t>
  </si>
  <si>
    <t>5.- Valor de Instrumentos Bono Cupón Cero ² (infomativo)</t>
  </si>
  <si>
    <t>Saldo pendiente por pagar de la inversión al 31 de marzo de 2017         (m= g-l)</t>
  </si>
  <si>
    <t>Monto pagado de la inversión actualizado al 31 de marzo de 2017(l)</t>
  </si>
  <si>
    <t>Monto pagado de la inversión al 31 de marzo de 2017 (k)</t>
  </si>
  <si>
    <t>PODER EJECUTIVO DEL GOBIERNO DEL ESTADO DE CAMPECHE</t>
  </si>
  <si>
    <t>Formato 4 -Balance Presupuestario - LDF</t>
  </si>
  <si>
    <t xml:space="preserve">Del 1 de enero al 31 de marzo de 2017 </t>
  </si>
  <si>
    <t xml:space="preserve">Concepto </t>
  </si>
  <si>
    <t>Estimado/</t>
  </si>
  <si>
    <t>Devengado</t>
  </si>
  <si>
    <t>Recaudado/</t>
  </si>
  <si>
    <t xml:space="preserve">Aprobado 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</si>
  <si>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</si>
  <si>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</si>
  <si>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</si>
  <si>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</si>
  <si>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</si>
  <si>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</si>
  <si>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</si>
  <si>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</si>
  <si>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</si>
  <si>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</si>
  <si>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</si>
  <si>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</si>
  <si>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</si>
  <si>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</si>
  <si>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</si>
  <si>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</si>
  <si>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</si>
  <si>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</si>
  <si>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</si>
  <si>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</si>
  <si>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</si>
  <si>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</si>
  <si>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</si>
  <si>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</si>
  <si>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</si>
  <si>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</si>
  <si>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</si>
  <si>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</si>
  <si>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</si>
  <si>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</si>
  <si>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</si>
  <si>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</si>
  <si>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</si>
  <si>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</si>
  <si>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</si>
  <si>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</si>
  <si>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</si>
  <si>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III. TOTAL DE EGRESOS (III = I + II)</t>
  </si>
  <si>
    <t>i7) ADEUDOS DE EJERCICIOS FISCALES ANTERIORES (ADEFAS)</t>
  </si>
  <si>
    <t>i6) APOYOS FINANCIEROS</t>
  </si>
  <si>
    <t>i5) COSTO POR COBERTURAS</t>
  </si>
  <si>
    <t>i4) GASTOS DE LA DEUDA PUBLICA</t>
  </si>
  <si>
    <t>i3) COMISIONES DE LA DEUDA PUBLICA</t>
  </si>
  <si>
    <t>i2) INTERESES DE LA DEUDA PUBLICA</t>
  </si>
  <si>
    <t>i1) AMORTIZACION DE LA DEUDA PUBLICA</t>
  </si>
  <si>
    <t>I. DEUDA PUBLICA  (I= i1+i2+i3+i4+i5+i6+i7)</t>
  </si>
  <si>
    <t>h3) CONVENIOS</t>
  </si>
  <si>
    <t>h2) APORTACIONES</t>
  </si>
  <si>
    <t>h1) PARTICIPACIONES</t>
  </si>
  <si>
    <t>H. PARTICIPACIONES Y APORTACIONES  (H= h1+h2+h3)</t>
  </si>
  <si>
    <t>g7) PROVISIONES PARA CONTINGENCIAS Y OTRAS EROGACIONES ESPECIALES</t>
  </si>
  <si>
    <t>g6) OTRAS INVERSIONES FINANCIERAS</t>
  </si>
  <si>
    <t>g5) INVERSIONES EN FIDEICOMISOS, MANDATOS Y OTROS ANALOGOS FIDEICOMISO DE DESASTRES NATURALES (INFORMATIVO)</t>
  </si>
  <si>
    <t>g4) CONCESION DE PRESTAMOS</t>
  </si>
  <si>
    <t>g3) COMPRA DE TITULOS Y VALORES</t>
  </si>
  <si>
    <t>g2) ACCIONES Y PARTICIPACIONES DE CAPITAL</t>
  </si>
  <si>
    <t>g1) INVERSIONES PARA EL FOMENTO DE ACTIVIDADES PRODUCTIVAS</t>
  </si>
  <si>
    <t>G. INVERSIONES FINANCIERAS Y OTRAS PROVISIONES           (G= g1+g2+g3+g4+g5+g6+g7)</t>
  </si>
  <si>
    <t>f3) PROYECTOS PRODUCTIVOS Y ACCIONES DE FOMENTO</t>
  </si>
  <si>
    <t>f2) OBRA PUBLICA EN BIENES PROPIOS</t>
  </si>
  <si>
    <t>f1) OBRA PUBLICA EN BIENES DE DOMINIO PUBLICO</t>
  </si>
  <si>
    <t>F. INVERSION PUBLICA  (F= 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</si>
  <si>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</si>
  <si>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</si>
  <si>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</si>
  <si>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</si>
  <si>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</si>
  <si>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VEHICULOS Y EQUIPO DE TRANSPORTE</t>
  </si>
  <si>
    <t>e3) EQUIPO E INSTRUMENTAL MEDICO Y DE LABORATORIO</t>
  </si>
  <si>
    <t>e2) MOBILIARIO Y EQUIPO EDUCACIONAL Y RECREATIVO</t>
  </si>
  <si>
    <t>e1) MOBILIARIO Y EQUIPO DE ADMINISTRACION</t>
  </si>
  <si>
    <t>E. BIENES MUEBLES, INMUEBLES E INTANGIBLES             (E= e1+e2+e3+e4+e5+e6+e7+e8+e9)</t>
  </si>
  <si>
    <t>d9) TRANSFERENCIAS AL EXTERIOR</t>
  </si>
  <si>
    <t>d8) DONATIVOS</t>
  </si>
  <si>
    <t>d7) TRANSFERENCIAS A LA SEGURIDAD SOCIAL</t>
  </si>
  <si>
    <t>d6) TRANSFERENCIAS A FIDEICOMISOS, MANDATOS Y OTROS ANALOGOS</t>
  </si>
  <si>
    <t>d5) PENSIONES Y JUBILACIONES</t>
  </si>
  <si>
    <t>d4) AYUDAS SOCIALES</t>
  </si>
  <si>
    <t>d3) SUBSIDIOS Y SUBVENCIONES</t>
  </si>
  <si>
    <t>d2) TRANSFERENCIAS AL RESTO DEL SECTOR PUBLICO</t>
  </si>
  <si>
    <t>d1) TRANSFERENCIAS INTERNAS Y ASIGNACIONES AL SECTOR PUBLICO</t>
  </si>
  <si>
    <t>D. TRANSFERENCIAS, ASIGNACIONES, SUBSIDIOS Y OTRAS AYUDAS  (D= d1+d2+d3+d4+d5+d6+d7+d8+d9)</t>
  </si>
  <si>
    <t>c9) OTROS SERVICIOS GENERALES</t>
  </si>
  <si>
    <t>c8) SERVICIOS OFICIALES</t>
  </si>
  <si>
    <t>c7) SERVICIOS DE TRASLADO Y VIATICOS</t>
  </si>
  <si>
    <t>c6) SERVICIOS DE COMUNICACION SOCIAL Y PUBLICIDAD</t>
  </si>
  <si>
    <t>c5) SERVICIOS DE INSTALACION, REPARACION, MANTENIMIENTO Y CONSERVACION</t>
  </si>
  <si>
    <t>c4) SERVICIOS FINANCIEROS, BANCARIOS Y COMERCIALES</t>
  </si>
  <si>
    <t>c3) SERVICIOS PROFESIONALES, CIENTIFICOS, TECNICOS Y OTROS SERVICIOS</t>
  </si>
  <si>
    <t>c2) SERVICIOS DE ARRENDAMIENTO</t>
  </si>
  <si>
    <t>c1) SERVICIOS BASICOS</t>
  </si>
  <si>
    <t>C. SERVICIOS GENERALES  (C= c1+c2+c3+c4+c5+c6+c7+c8+c9)</t>
  </si>
  <si>
    <t>b9) HERRAMIENTAS, REFACCIONES Y ACCESORIOS MENORES</t>
  </si>
  <si>
    <t>b8) MATERIALES Y SUMINISTROS PARA SEGURIDAD</t>
  </si>
  <si>
    <t>b7) VESTUARIO, BLANCOS, PRENDAS DE PROTECCION Y ARTICULOS DEPORTIVOS</t>
  </si>
  <si>
    <t>b6) COMBUSTIBLES, LUBRICANTES Y ADITIVOS</t>
  </si>
  <si>
    <t>b5) PRODUCTOS QUIMICOS, FARMACEUTICOS Y DE LABORATORIO</t>
  </si>
  <si>
    <t>b4) MATERIALES Y ARTICULOS DE CONSTRUCCION Y DE REPARACIÓN</t>
  </si>
  <si>
    <t>b3) MATERIAS PRIMAS Y MATERIALES DE PRODUCCION Y COMERCIALIZACIÓN</t>
  </si>
  <si>
    <t>b2) ALIMENTOS Y UTENSILIOS</t>
  </si>
  <si>
    <t>b1) MATERIALES DE ADMINISTRACION, EMISION DE DOCUMENTOS Y ARTICULOS OFICIALES</t>
  </si>
  <si>
    <t>B. MATERIALES Y SUMINISTROS                            (B= b1+b2+b3+b4+b5+b6+b7+b8+b9)</t>
  </si>
  <si>
    <t>a7) PAGO DE ESTIMULOS A SERVIDORES PUBLICOS</t>
  </si>
  <si>
    <t>a6) PREVISIONES</t>
  </si>
  <si>
    <t>a5) OTRAS PRESTACIONES SOCIALES Y ECONOMICAS</t>
  </si>
  <si>
    <t>a4) SEGURIDAD SOCIAL</t>
  </si>
  <si>
    <t>a3) REMUNERACIONES ADICIONALES Y ESPECIALES</t>
  </si>
  <si>
    <t>a2) REMUNERACIONES AL PERSONAL DE CARACTER TRANSITORIO</t>
  </si>
  <si>
    <t>a1) REMUNERACIONES AL PERSONAL DE CARACTER PERMANENTE</t>
  </si>
  <si>
    <t>A. SERVICIOS PERSONALES  (A= a1+a2+a3+a4+a5+a6+a7)</t>
  </si>
  <si>
    <t>II. GASTO ETIQUETADO</t>
  </si>
  <si>
    <t>g9) PROVISIONES PARA CONTINGENCIAS Y OTRAS EROGACIONES ESPECIALES</t>
  </si>
  <si>
    <t>G. INVERSIONES FINANCIERAS Y OTRAS PROVISIONES         (G= g1+g2+g3+g4+g5+g6+g7)</t>
  </si>
  <si>
    <t>E. BIENES MUEBLES, INMUEBLES E INTANGIBLES            (E= e1+e2+e3+e4+e5+e6+e7+e8+e9)</t>
  </si>
  <si>
    <t>D. TRANSFERENCIAS, ASIGNACIONES, SUBSIDIOS Y OTRAS AYUDAS (D= d1+d2+d3+d4+d5+d6+d7+d8+d9)</t>
  </si>
  <si>
    <t>A. SERVICIOS PERSONALES (A= a1+a2+a3+a4+a5+a6+a7)</t>
  </si>
  <si>
    <t>I. GASTO NO ETIQUETADO</t>
  </si>
  <si>
    <t>Subejercicio</t>
  </si>
  <si>
    <t>Modificado</t>
  </si>
  <si>
    <t>Ampliaciones/ (Reducciones)</t>
  </si>
  <si>
    <t>Egresos</t>
  </si>
  <si>
    <t xml:space="preserve">Ente Público: Poder Ejecutivo del Gobierno del Estado de Campeche
Formato 6 a) - Estado Analítico del Ejercicio Presupuesto de Egresos Detallado - LDF
Clasificación Por Objeto del Gasto (Capitulo y Concepto)
Del 01 de enero al 31 de marzo de 2017
(PESOS) </t>
  </si>
  <si>
    <t>III. TOTAL DE EGRESOS (III= I + II)</t>
  </si>
  <si>
    <t>PARTICIPACIONES Y TRANSFERENCIAS A MUNICIPIOS</t>
  </si>
  <si>
    <t>FIDEICOMISOS PÚBLICOS</t>
  </si>
  <si>
    <t>ORGANISMOS PÚBLICOS DESCENTRALIZADOS</t>
  </si>
  <si>
    <t>ÓRGANOS AUTÓNOMOS</t>
  </si>
  <si>
    <t>PODER JUDICIAL</t>
  </si>
  <si>
    <t>PODER LEGISLATIVO</t>
  </si>
  <si>
    <t>DEUDA PÚBLICA</t>
  </si>
  <si>
    <t>FISCALÍA GENERAL DEL ESTADO</t>
  </si>
  <si>
    <t>CONSEJERIA JURÍDICA</t>
  </si>
  <si>
    <t>SECRETARÍA DE PROTECCIÓN CIVIL</t>
  </si>
  <si>
    <t>SECRETARÍA DE SEGURIDAD PUBLICA</t>
  </si>
  <si>
    <t>SECRETARÍA DE TRABAJO Y PREVISIÓN SOCIAL</t>
  </si>
  <si>
    <t>SECRETARÍA DE TURISMO</t>
  </si>
  <si>
    <t>SECRETARÍA DE DESARROLLO URBANO, OBRAS PÚBLICAS E INFRAESTRUCTURA</t>
  </si>
  <si>
    <t>SECRETARÍA DE MEDIO AMBIENTE Y RECURSOS NATURALES</t>
  </si>
  <si>
    <t>SECRETARÍA DE PESCA Y ACUACULTURA</t>
  </si>
  <si>
    <t>SECRETARÍA DE DESARROLLO RURAL</t>
  </si>
  <si>
    <t>SECRETARÍA DE DESARROLLO ECONÓMICO</t>
  </si>
  <si>
    <t>SECRETARÍA DE DESARROLLO ENERGÉTICO SUSTENTABLE</t>
  </si>
  <si>
    <t>SECRETARÍA DE DESARROLLO SOCIAL Y HUMANO</t>
  </si>
  <si>
    <t>SECRETARÍA DE SALUD</t>
  </si>
  <si>
    <t>SECRETARÍA DE CULTURA</t>
  </si>
  <si>
    <t>SECRETARÍA DE EDUCACIÓN</t>
  </si>
  <si>
    <t>SECRETARÍA DE PLANEACIÓN</t>
  </si>
  <si>
    <t>SECRETARÍA DE LA CONTRALORÍA</t>
  </si>
  <si>
    <t>SECRETARÍA DE ADMINISTRACION E INNOVACIÓN GUBERNAMENTAL</t>
  </si>
  <si>
    <t>SECRETARÍA DE FINANZAS</t>
  </si>
  <si>
    <t>SECRETARÍA DE GOBIERNO</t>
  </si>
  <si>
    <t>OFICINA DEL GOBERNADOR</t>
  </si>
  <si>
    <t xml:space="preserve">Ente Público: Poder Ejecutivo del Gobierno del Estado de Campeche
Formato 6 b) - Estado Analítico del Ejercicio Presupuesto de Egresos Detallado - LDF
Clasificación Administrativa
Del 01 de enero al 31 de marzo de 2017
(PESOS) </t>
  </si>
  <si>
    <t>d4) ADEUDOS DE EJERCICIOS FISCALES ANTERIORES</t>
  </si>
  <si>
    <t>d3) SANEAMIENTO DEL SISTEMA FINANCIERO</t>
  </si>
  <si>
    <t>d2) TRANFERENCIAS, PARTICIPACIONES Y APORTACIONES ENTRE DIFERENTES NIVELES Y ORDENES DE GOBIERNO</t>
  </si>
  <si>
    <t>d1) TRANSACCIONES DE LA DEUDA PÚBLICA/COSTOS FINANCIERO DE LA DEUDA</t>
  </si>
  <si>
    <t>D. OTRAS  NO CLASIFICADAS EN FUNCIONES ANTERIORES                 (D= 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</si>
  <si>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</si>
  <si>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</si>
  <si>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</si>
  <si>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</si>
  <si>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</si>
  <si>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</si>
  <si>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 Y ENERGÍA</t>
  </si>
  <si>
    <t>c2) AGROPECUARIA, SILVICULTURA, PESCA Y CAZA</t>
  </si>
  <si>
    <t>c1) ASUNTOS ECONÓMICO COMERCIALES Y LABORALES EN GENERAL</t>
  </si>
  <si>
    <t>C. DESARROLLO ECONÓMICO              (C= 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</si>
  <si>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</si>
  <si>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</si>
  <si>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</si>
  <si>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</si>
  <si>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</si>
  <si>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</si>
  <si>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PROTECCION AMBIENTAL</t>
  </si>
  <si>
    <t>B. DESARROLLO SOCIAL              (B= 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</si>
  <si>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</si>
  <si>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</si>
  <si>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</si>
  <si>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</si>
  <si>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</si>
  <si>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COORDINACION DE LA POLITICA DE GOBIERNO</t>
  </si>
  <si>
    <t>a2) JUSTICIA</t>
  </si>
  <si>
    <t>a1) LEGISLACIÓN</t>
  </si>
  <si>
    <t>A. GOBIERNO                          (A= a1+a2+a3+a4+a5+a6+a7+a8)</t>
  </si>
  <si>
    <t>D. OTRAS  NO CLASIFICADAS EN FUNCIONES ANTERIORES              (D= d1+d2+d3+d4)</t>
  </si>
  <si>
    <t>C. DESARROLLO ECONÓMICO           (C= c1+c2+c3+c4+c5+c6+c7+c8+c9)</t>
  </si>
  <si>
    <t>B. DESARROLLO SOCIAL               (B= b1+b2+b3+b4+b5+b6+b7)</t>
  </si>
  <si>
    <t>A. GOBIERNO                       (A= a1+a2+a3+a4+a5+a6+a7+a8)</t>
  </si>
  <si>
    <t xml:space="preserve">Ente Público: Poder Ejecutivo del Gobierno del Estado de Campeche
Formato 6 c) - Estado Analítico del Ejercicio Presupuesto de Egresos Detallado - LDF
Clasificación Funcional (Finalidad y Función)
Del 01 de enero al 31 de marzo de 2017
(PESOS) </t>
  </si>
  <si>
    <t>(III= I + II )</t>
  </si>
  <si>
    <t>III. Total del Gasto en Servicios Personales</t>
  </si>
  <si>
    <t>F) Sentencias laborales definitivas</t>
  </si>
  <si>
    <t>e2)  Nombre del Programa o Ley 2</t>
  </si>
  <si>
    <t>e1)  Nombre del Programa o Ley 1</t>
  </si>
  <si>
    <t>mismas (E= e1 + e2)</t>
  </si>
  <si>
    <t>nuevas leyes federales o reformas a las</t>
  </si>
  <si>
    <t>E) Gastos asociados a la implementación de</t>
  </si>
  <si>
    <t>D) Seguridad Pública</t>
  </si>
  <si>
    <t>C2) Personal médico, Paramédico y Afin</t>
  </si>
  <si>
    <t>C1) Personal Administrativo</t>
  </si>
  <si>
    <t>C) Servicios de Salud  (C= c1 + c2)</t>
  </si>
  <si>
    <t>B) Magisterio</t>
  </si>
  <si>
    <t>A)  Personal Administrativo y de Servicio Público</t>
  </si>
  <si>
    <t>II. Gasto Etiquetado  (II=A+B+C+D+E+F)</t>
  </si>
  <si>
    <t>S-</t>
  </si>
  <si>
    <t>SUBSIDIOS Y TRANSFERENCIAS</t>
  </si>
  <si>
    <t>4000</t>
  </si>
  <si>
    <t>SERVICIOS GENERALES</t>
  </si>
  <si>
    <t>3000</t>
  </si>
  <si>
    <t>SERVICIOS PERSONALES</t>
  </si>
  <si>
    <t>1000</t>
  </si>
  <si>
    <t>EJERCIDO</t>
  </si>
  <si>
    <t>ASIGNADO</t>
  </si>
  <si>
    <t>DESCRIP</t>
  </si>
  <si>
    <t>CAP</t>
  </si>
  <si>
    <t>I. Gasto No etiquetado  (I=A+B+C+D+E+F)</t>
  </si>
  <si>
    <t>Aprobado ( d )</t>
  </si>
  <si>
    <t>Subejercido ( e )</t>
  </si>
  <si>
    <t>Concepto ( c )</t>
  </si>
  <si>
    <t>Del 01 de enero al 31 de marzo de 2017</t>
  </si>
  <si>
    <t>Clasificación de Servicios Personales por Categoría</t>
  </si>
  <si>
    <t>Formato 6 d) - Estado Analítico del Ejercicio del Presupuesto de Egresos Detallado - LDF</t>
  </si>
  <si>
    <t xml:space="preserve"> Ente Público: Poder Ejecutivo del 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</si>
</sst>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[$-1080A]#,##0.00;\-#,##0.00"/>
    <numFmt numFmtId="165" formatCode="[$-1080A]#,##0.00;\(#,##0.00\)"/>
    <numFmt numFmtId="166" formatCode="#,###.#0\ ;[Red]\(#,###.#00\);\-\ ;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Azo Sans Lt"/>
      <family val="3"/>
    </font>
    <font>
      <sz val="7"/>
      <color theme="1"/>
      <name val="Azo Sans"/>
      <family val="3"/>
    </font>
    <font>
      <sz val="8"/>
      <color theme="1"/>
      <name val="Azo Sans"/>
      <family val="3"/>
    </font>
    <font>
      <b/>
      <sz val="8"/>
      <color theme="1"/>
      <name val="Azo Sans"/>
      <family val="3"/>
    </font>
    <font>
      <b/>
      <sz val="8"/>
      <color theme="1"/>
      <name val="Calibri"/>
      <family val="2"/>
    </font>
    <font>
      <sz val="8"/>
      <color theme="1"/>
      <name val="Azo Sans Lt"/>
      <family val="3"/>
    </font>
    <font>
      <b/>
      <sz val="8"/>
      <color theme="1"/>
      <name val="Azo Sans Lt"/>
      <family val="3"/>
    </font>
    <font>
      <b/>
      <sz val="7"/>
      <color theme="1"/>
      <name val="Azo Sans Lt"/>
      <family val="3"/>
    </font>
    <font>
      <b/>
      <sz val="11"/>
      <color theme="1"/>
      <name val="Azo Sans"/>
      <family val="3"/>
    </font>
    <font>
      <sz val="11"/>
      <color theme="1"/>
      <name val="Calibri"/>
      <family val="2"/>
      <scheme val="minor"/>
    </font>
    <font>
      <sz val="10"/>
      <color theme="1"/>
      <name val="Azo Sans"/>
      <family val="3"/>
    </font>
    <font>
      <sz val="9"/>
      <color theme="1"/>
      <name val="Azo Sans"/>
      <family val="3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sz val="5.95"/>
      <color indexed="8"/>
      <name val="Courier New"/>
      <family val="3"/>
    </font>
    <font>
      <b/>
      <sz val="11"/>
      <color theme="0"/>
      <name val="Calibri"/>
      <family val="2"/>
      <scheme val="minor"/>
    </font>
    <font>
      <sz val="10"/>
      <name val="Arial"/>
    </font>
    <font>
      <sz val="9.5"/>
      <name val="Arial"/>
      <family val="2"/>
    </font>
    <font>
      <b/>
      <sz val="9.5"/>
      <color indexed="8"/>
      <name val="Courier New"/>
      <family val="3"/>
    </font>
    <font>
      <sz val="9.5"/>
      <color indexed="8"/>
      <name val="Courier New"/>
      <family val="3"/>
    </font>
    <font>
      <sz val="10"/>
      <color theme="0"/>
      <name val="Arial"/>
      <family val="2"/>
    </font>
    <font>
      <b/>
      <sz val="10"/>
      <color theme="0"/>
      <name val="Courier New"/>
      <family val="3"/>
    </font>
    <font>
      <b/>
      <sz val="11"/>
      <color theme="0"/>
      <name val="Arial"/>
      <family val="2"/>
    </font>
    <font>
      <sz val="8.5"/>
      <name val="Arial"/>
      <family val="2"/>
    </font>
    <font>
      <b/>
      <sz val="8.5"/>
      <color indexed="8"/>
      <name val="Courier New"/>
      <family val="3"/>
    </font>
    <font>
      <sz val="8.5"/>
      <color indexed="8"/>
      <name val="Courier New"/>
      <family val="3"/>
    </font>
    <font>
      <b/>
      <sz val="9"/>
      <color theme="0"/>
      <name val="Courier New"/>
      <family val="3"/>
    </font>
    <font>
      <sz val="9"/>
      <color theme="0"/>
      <name val="Arial"/>
      <family val="2"/>
    </font>
    <font>
      <sz val="11"/>
      <color theme="0"/>
      <name val="Arial"/>
      <family val="2"/>
    </font>
    <font>
      <sz val="10.5"/>
      <color theme="1"/>
      <name val="Courier New"/>
      <family val="3"/>
    </font>
    <font>
      <b/>
      <sz val="10.5"/>
      <color theme="1"/>
      <name val="Courier New"/>
      <family val="3"/>
    </font>
    <font>
      <sz val="8.5"/>
      <color theme="1"/>
      <name val="Calibri"/>
      <family val="2"/>
      <scheme val="minor"/>
    </font>
    <font>
      <sz val="10.5"/>
      <color indexed="8"/>
      <name val="Courier New"/>
      <family val="3"/>
    </font>
    <font>
      <sz val="10.5"/>
      <name val="Courier New"/>
      <family val="3"/>
    </font>
    <font>
      <b/>
      <sz val="8.5"/>
      <color theme="1"/>
      <name val="Calibri"/>
      <family val="2"/>
      <scheme val="minor"/>
    </font>
    <font>
      <b/>
      <sz val="10.5"/>
      <color indexed="8"/>
      <name val="Courier New"/>
      <family val="3"/>
    </font>
    <font>
      <b/>
      <sz val="11"/>
      <color theme="0"/>
      <name val="Courier New"/>
      <family val="3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8F3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339933"/>
        <bgColor indexed="64"/>
      </patternFill>
    </fill>
    <fill>
      <patternFill patternType="solid">
        <fgColor rgb="FF339933"/>
        <bgColor indexed="0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26" fillId="0" borderId="0"/>
  </cellStyleXfs>
  <cellXfs count="454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 applyAlignment="1">
      <alignment horizontal="right" vertical="top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2" fillId="0" borderId="5" xfId="0" applyFont="1" applyBorder="1" applyAlignment="1">
      <alignment horizontal="right" vertical="top"/>
    </xf>
    <xf numFmtId="0" fontId="0" fillId="0" borderId="5" xfId="0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12" fillId="0" borderId="9" xfId="1" applyNumberFormat="1" applyFont="1" applyBorder="1"/>
    <xf numFmtId="2" fontId="3" fillId="0" borderId="9" xfId="1" applyNumberFormat="1" applyFont="1" applyBorder="1"/>
    <xf numFmtId="43" fontId="11" fillId="0" borderId="9" xfId="1" applyFont="1" applyBorder="1"/>
    <xf numFmtId="43" fontId="12" fillId="0" borderId="9" xfId="1" applyFont="1" applyBorder="1"/>
    <xf numFmtId="2" fontId="12" fillId="0" borderId="10" xfId="1" applyNumberFormat="1" applyFont="1" applyBorder="1"/>
    <xf numFmtId="2" fontId="12" fillId="0" borderId="4" xfId="1" applyNumberFormat="1" applyFont="1" applyBorder="1"/>
    <xf numFmtId="2" fontId="12" fillId="0" borderId="6" xfId="1" applyNumberFormat="1" applyFont="1" applyBorder="1"/>
    <xf numFmtId="2" fontId="12" fillId="0" borderId="5" xfId="1" applyNumberFormat="1" applyFont="1" applyBorder="1"/>
    <xf numFmtId="2" fontId="12" fillId="0" borderId="7" xfId="1" applyNumberFormat="1" applyFont="1" applyBorder="1"/>
    <xf numFmtId="43" fontId="12" fillId="0" borderId="10" xfId="1" applyFont="1" applyBorder="1"/>
    <xf numFmtId="43" fontId="0" fillId="0" borderId="0" xfId="0" applyNumberFormat="1"/>
    <xf numFmtId="43" fontId="12" fillId="0" borderId="9" xfId="1" applyFont="1" applyBorder="1" applyAlignment="1">
      <alignment horizontal="center"/>
    </xf>
    <xf numFmtId="43" fontId="12" fillId="0" borderId="9" xfId="1" applyFont="1" applyFill="1" applyBorder="1"/>
    <xf numFmtId="2" fontId="12" fillId="0" borderId="9" xfId="1" applyNumberFormat="1" applyFont="1" applyFill="1" applyBorder="1"/>
    <xf numFmtId="0" fontId="0" fillId="0" borderId="0" xfId="0" applyFill="1"/>
    <xf numFmtId="43" fontId="12" fillId="0" borderId="10" xfId="1" applyFont="1" applyFill="1" applyBorder="1"/>
    <xf numFmtId="43" fontId="12" fillId="0" borderId="9" xfId="1" applyFont="1" applyFill="1" applyBorder="1" applyAlignment="1">
      <alignment horizontal="right"/>
    </xf>
    <xf numFmtId="0" fontId="18" fillId="0" borderId="0" xfId="0" applyFont="1"/>
    <xf numFmtId="0" fontId="18" fillId="0" borderId="4" xfId="0" applyFont="1" applyBorder="1"/>
    <xf numFmtId="0" fontId="18" fillId="0" borderId="5" xfId="0" applyFont="1" applyBorder="1"/>
    <xf numFmtId="0" fontId="18" fillId="0" borderId="9" xfId="0" applyFont="1" applyBorder="1"/>
    <xf numFmtId="4" fontId="20" fillId="0" borderId="9" xfId="1" applyNumberFormat="1" applyFont="1" applyBorder="1" applyAlignment="1">
      <alignment horizontal="right"/>
    </xf>
    <xf numFmtId="43" fontId="18" fillId="0" borderId="0" xfId="0" applyNumberFormat="1" applyFont="1"/>
    <xf numFmtId="0" fontId="18" fillId="0" borderId="4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4" fontId="18" fillId="0" borderId="9" xfId="0" applyNumberFormat="1" applyFont="1" applyBorder="1" applyAlignment="1">
      <alignment horizontal="right"/>
    </xf>
    <xf numFmtId="4" fontId="20" fillId="0" borderId="9" xfId="1" applyNumberFormat="1" applyFont="1" applyFill="1" applyBorder="1" applyAlignment="1">
      <alignment horizontal="right"/>
    </xf>
    <xf numFmtId="4" fontId="20" fillId="0" borderId="9" xfId="0" applyNumberFormat="1" applyFont="1" applyBorder="1" applyAlignment="1">
      <alignment horizontal="right"/>
    </xf>
    <xf numFmtId="4" fontId="20" fillId="0" borderId="10" xfId="1" applyNumberFormat="1" applyFont="1" applyBorder="1" applyAlignment="1">
      <alignment horizontal="right"/>
    </xf>
    <xf numFmtId="0" fontId="18" fillId="0" borderId="0" xfId="0" applyFont="1" applyBorder="1"/>
    <xf numFmtId="2" fontId="20" fillId="0" borderId="9" xfId="1" applyNumberFormat="1" applyFont="1" applyBorder="1"/>
    <xf numFmtId="2" fontId="20" fillId="0" borderId="5" xfId="1" applyNumberFormat="1" applyFont="1" applyBorder="1"/>
    <xf numFmtId="2" fontId="20" fillId="0" borderId="5" xfId="1" applyNumberFormat="1" applyFont="1" applyFill="1" applyBorder="1"/>
    <xf numFmtId="2" fontId="20" fillId="0" borderId="0" xfId="1" applyNumberFormat="1" applyFont="1" applyBorder="1"/>
    <xf numFmtId="2" fontId="20" fillId="0" borderId="10" xfId="1" applyNumberFormat="1" applyFont="1" applyBorder="1"/>
    <xf numFmtId="0" fontId="18" fillId="0" borderId="6" xfId="0" applyFont="1" applyBorder="1"/>
    <xf numFmtId="2" fontId="20" fillId="0" borderId="7" xfId="1" applyNumberFormat="1" applyFont="1" applyFill="1" applyBorder="1"/>
    <xf numFmtId="2" fontId="20" fillId="0" borderId="11" xfId="1" applyNumberFormat="1" applyFont="1" applyBorder="1"/>
    <xf numFmtId="2" fontId="20" fillId="0" borderId="7" xfId="1" applyNumberFormat="1" applyFont="1" applyBorder="1"/>
    <xf numFmtId="4" fontId="0" fillId="0" borderId="0" xfId="0" applyNumberFormat="1"/>
    <xf numFmtId="0" fontId="21" fillId="0" borderId="19" xfId="0" applyFont="1" applyBorder="1" applyAlignment="1">
      <alignment vertical="center"/>
    </xf>
    <xf numFmtId="4" fontId="21" fillId="0" borderId="19" xfId="0" applyNumberFormat="1" applyFont="1" applyBorder="1" applyAlignment="1">
      <alignment vertical="center"/>
    </xf>
    <xf numFmtId="4" fontId="17" fillId="6" borderId="17" xfId="0" applyNumberFormat="1" applyFont="1" applyFill="1" applyBorder="1" applyAlignment="1">
      <alignment horizontal="center" vertical="center" wrapText="1"/>
    </xf>
    <xf numFmtId="4" fontId="17" fillId="6" borderId="20" xfId="0" applyNumberFormat="1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vertical="center" wrapText="1"/>
    </xf>
    <xf numFmtId="0" fontId="21" fillId="4" borderId="17" xfId="0" applyFont="1" applyFill="1" applyBorder="1" applyAlignment="1">
      <alignment vertical="center" wrapText="1"/>
    </xf>
    <xf numFmtId="4" fontId="21" fillId="4" borderId="17" xfId="0" applyNumberFormat="1" applyFont="1" applyFill="1" applyBorder="1" applyAlignment="1">
      <alignment vertical="center" wrapText="1"/>
    </xf>
    <xf numFmtId="0" fontId="19" fillId="4" borderId="17" xfId="0" applyFont="1" applyFill="1" applyBorder="1" applyAlignment="1">
      <alignment vertical="center" wrapText="1"/>
    </xf>
    <xf numFmtId="4" fontId="19" fillId="4" borderId="17" xfId="0" applyNumberFormat="1" applyFont="1" applyFill="1" applyBorder="1" applyAlignment="1">
      <alignment vertical="center" wrapText="1"/>
    </xf>
    <xf numFmtId="0" fontId="21" fillId="4" borderId="17" xfId="0" applyFont="1" applyFill="1" applyBorder="1" applyAlignment="1">
      <alignment horizontal="left" vertical="center" wrapText="1" indent="5"/>
    </xf>
    <xf numFmtId="4" fontId="21" fillId="4" borderId="0" xfId="0" applyNumberFormat="1" applyFont="1" applyFill="1" applyBorder="1" applyAlignment="1">
      <alignment vertical="center" wrapText="1"/>
    </xf>
    <xf numFmtId="0" fontId="19" fillId="4" borderId="16" xfId="0" applyFont="1" applyFill="1" applyBorder="1" applyAlignment="1">
      <alignment vertical="center" wrapText="1"/>
    </xf>
    <xf numFmtId="0" fontId="0" fillId="0" borderId="0" xfId="0" applyFill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/>
    <xf numFmtId="4" fontId="21" fillId="0" borderId="0" xfId="0" applyNumberFormat="1" applyFont="1" applyFill="1" applyBorder="1"/>
    <xf numFmtId="4" fontId="21" fillId="0" borderId="0" xfId="0" applyNumberFormat="1" applyFont="1" applyFill="1" applyBorder="1" applyAlignment="1">
      <alignment vertical="center" wrapText="1"/>
    </xf>
    <xf numFmtId="4" fontId="21" fillId="0" borderId="0" xfId="0" applyNumberFormat="1" applyFont="1"/>
    <xf numFmtId="0" fontId="21" fillId="0" borderId="0" xfId="0" applyFont="1" applyFill="1" applyBorder="1"/>
    <xf numFmtId="0" fontId="21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4" fontId="21" fillId="7" borderId="17" xfId="0" applyNumberFormat="1" applyFont="1" applyFill="1" applyBorder="1" applyAlignment="1">
      <alignment vertical="center" wrapText="1"/>
    </xf>
    <xf numFmtId="4" fontId="19" fillId="4" borderId="23" xfId="0" applyNumberFormat="1" applyFont="1" applyFill="1" applyBorder="1" applyAlignment="1">
      <alignment vertical="center" wrapText="1"/>
    </xf>
    <xf numFmtId="4" fontId="21" fillId="4" borderId="23" xfId="0" applyNumberFormat="1" applyFont="1" applyFill="1" applyBorder="1" applyAlignment="1">
      <alignment vertical="center" wrapText="1"/>
    </xf>
    <xf numFmtId="0" fontId="21" fillId="0" borderId="0" xfId="0" applyFont="1"/>
    <xf numFmtId="0" fontId="21" fillId="4" borderId="18" xfId="0" applyFont="1" applyFill="1" applyBorder="1" applyAlignment="1">
      <alignment vertical="center" wrapText="1"/>
    </xf>
    <xf numFmtId="0" fontId="19" fillId="4" borderId="20" xfId="0" applyFont="1" applyFill="1" applyBorder="1" applyAlignment="1">
      <alignment vertical="center" wrapText="1"/>
    </xf>
    <xf numFmtId="4" fontId="21" fillId="4" borderId="20" xfId="0" applyNumberFormat="1" applyFont="1" applyFill="1" applyBorder="1" applyAlignment="1">
      <alignment vertical="center" wrapText="1"/>
    </xf>
    <xf numFmtId="4" fontId="17" fillId="6" borderId="26" xfId="0" applyNumberFormat="1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vertical="center" wrapText="1"/>
    </xf>
    <xf numFmtId="4" fontId="19" fillId="4" borderId="20" xfId="0" applyNumberFormat="1" applyFont="1" applyFill="1" applyBorder="1" applyAlignment="1">
      <alignment vertical="center" wrapText="1"/>
    </xf>
    <xf numFmtId="4" fontId="17" fillId="6" borderId="15" xfId="0" applyNumberFormat="1" applyFont="1" applyFill="1" applyBorder="1" applyAlignment="1">
      <alignment horizontal="center" vertical="center"/>
    </xf>
    <xf numFmtId="4" fontId="17" fillId="6" borderId="20" xfId="0" applyNumberFormat="1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vertical="center"/>
    </xf>
    <xf numFmtId="0" fontId="21" fillId="4" borderId="17" xfId="0" applyFont="1" applyFill="1" applyBorder="1" applyAlignment="1">
      <alignment vertical="center"/>
    </xf>
    <xf numFmtId="4" fontId="21" fillId="4" borderId="17" xfId="0" applyNumberFormat="1" applyFont="1" applyFill="1" applyBorder="1" applyAlignment="1">
      <alignment vertical="center"/>
    </xf>
    <xf numFmtId="0" fontId="19" fillId="4" borderId="16" xfId="0" applyFont="1" applyFill="1" applyBorder="1" applyAlignment="1">
      <alignment vertical="center"/>
    </xf>
    <xf numFmtId="0" fontId="19" fillId="4" borderId="17" xfId="0" applyFont="1" applyFill="1" applyBorder="1" applyAlignment="1">
      <alignment vertical="center"/>
    </xf>
    <xf numFmtId="4" fontId="19" fillId="4" borderId="17" xfId="0" applyNumberFormat="1" applyFont="1" applyFill="1" applyBorder="1" applyAlignment="1">
      <alignment vertical="center"/>
    </xf>
    <xf numFmtId="0" fontId="21" fillId="4" borderId="17" xfId="0" applyFont="1" applyFill="1" applyBorder="1" applyAlignment="1">
      <alignment horizontal="left" vertical="center" indent="5"/>
    </xf>
    <xf numFmtId="4" fontId="21" fillId="4" borderId="23" xfId="0" applyNumberFormat="1" applyFont="1" applyFill="1" applyBorder="1" applyAlignment="1">
      <alignment vertical="center"/>
    </xf>
    <xf numFmtId="4" fontId="19" fillId="4" borderId="23" xfId="0" applyNumberFormat="1" applyFont="1" applyFill="1" applyBorder="1" applyAlignment="1">
      <alignment vertical="center"/>
    </xf>
    <xf numFmtId="164" fontId="2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1" fillId="4" borderId="17" xfId="0" applyFont="1" applyFill="1" applyBorder="1" applyAlignment="1">
      <alignment horizontal="justify" vertical="center" wrapText="1"/>
    </xf>
    <xf numFmtId="0" fontId="21" fillId="4" borderId="17" xfId="0" applyFont="1" applyFill="1" applyBorder="1" applyAlignment="1">
      <alignment horizontal="left" vertical="center" indent="1"/>
    </xf>
    <xf numFmtId="0" fontId="21" fillId="0" borderId="17" xfId="0" applyFont="1" applyBorder="1" applyAlignment="1">
      <alignment horizontal="left" vertical="center" indent="1"/>
    </xf>
    <xf numFmtId="4" fontId="21" fillId="8" borderId="17" xfId="0" applyNumberFormat="1" applyFont="1" applyFill="1" applyBorder="1" applyAlignment="1">
      <alignment vertical="center"/>
    </xf>
    <xf numFmtId="0" fontId="19" fillId="4" borderId="17" xfId="0" applyFont="1" applyFill="1" applyBorder="1" applyAlignment="1">
      <alignment horizontal="left" vertical="center" wrapText="1" indent="1"/>
    </xf>
    <xf numFmtId="0" fontId="19" fillId="4" borderId="17" xfId="0" applyFont="1" applyFill="1" applyBorder="1" applyAlignment="1">
      <alignment horizontal="left" vertical="center" indent="1"/>
    </xf>
    <xf numFmtId="0" fontId="21" fillId="4" borderId="20" xfId="0" applyFont="1" applyFill="1" applyBorder="1" applyAlignment="1">
      <alignment horizontal="left" vertical="center" indent="1"/>
    </xf>
    <xf numFmtId="4" fontId="19" fillId="4" borderId="22" xfId="0" applyNumberFormat="1" applyFont="1" applyFill="1" applyBorder="1" applyAlignment="1">
      <alignment vertical="center"/>
    </xf>
    <xf numFmtId="0" fontId="21" fillId="4" borderId="17" xfId="0" applyFont="1" applyFill="1" applyBorder="1" applyAlignment="1">
      <alignment horizontal="left" vertical="center" wrapText="1" indent="1"/>
    </xf>
    <xf numFmtId="0" fontId="23" fillId="4" borderId="0" xfId="0" applyFont="1" applyFill="1"/>
    <xf numFmtId="0" fontId="0" fillId="4" borderId="0" xfId="0" applyFill="1"/>
    <xf numFmtId="4" fontId="0" fillId="0" borderId="0" xfId="0" applyNumberFormat="1" applyBorder="1"/>
    <xf numFmtId="0" fontId="26" fillId="0" borderId="0" xfId="4"/>
    <xf numFmtId="0" fontId="26" fillId="0" borderId="0" xfId="4" applyAlignment="1">
      <alignment vertical="center"/>
    </xf>
    <xf numFmtId="165" fontId="28" fillId="0" borderId="30" xfId="4" applyNumberFormat="1" applyFont="1" applyBorder="1" applyAlignment="1" applyProtection="1">
      <alignment horizontal="right" vertical="center" wrapText="1" readingOrder="1"/>
      <protection locked="0"/>
    </xf>
    <xf numFmtId="165" fontId="29" fillId="0" borderId="34" xfId="4" applyNumberFormat="1" applyFont="1" applyBorder="1" applyAlignment="1" applyProtection="1">
      <alignment horizontal="right" vertical="center" wrapText="1" readingOrder="1"/>
      <protection locked="0"/>
    </xf>
    <xf numFmtId="165" fontId="29" fillId="0" borderId="33" xfId="4" applyNumberFormat="1" applyFont="1" applyBorder="1" applyAlignment="1" applyProtection="1">
      <alignment horizontal="right" vertical="center" wrapText="1" readingOrder="1"/>
      <protection locked="0"/>
    </xf>
    <xf numFmtId="165" fontId="29" fillId="0" borderId="35" xfId="4" applyNumberFormat="1" applyFont="1" applyBorder="1" applyAlignment="1" applyProtection="1">
      <alignment horizontal="right" vertical="center" wrapText="1" readingOrder="1"/>
      <protection locked="0"/>
    </xf>
    <xf numFmtId="165" fontId="29" fillId="0" borderId="40" xfId="4" applyNumberFormat="1" applyFont="1" applyBorder="1" applyAlignment="1" applyProtection="1">
      <alignment horizontal="right" vertical="center" wrapText="1" readingOrder="1"/>
      <protection locked="0"/>
    </xf>
    <xf numFmtId="165" fontId="28" fillId="0" borderId="34" xfId="4" applyNumberFormat="1" applyFont="1" applyBorder="1" applyAlignment="1" applyProtection="1">
      <alignment horizontal="right" vertical="center" wrapText="1" readingOrder="1"/>
      <protection locked="0"/>
    </xf>
    <xf numFmtId="0" fontId="31" fillId="10" borderId="42" xfId="4" applyFont="1" applyFill="1" applyBorder="1" applyAlignment="1" applyProtection="1">
      <alignment horizontal="center" vertical="center" wrapText="1" readingOrder="1"/>
      <protection locked="0"/>
    </xf>
    <xf numFmtId="0" fontId="31" fillId="10" borderId="41" xfId="4" applyFont="1" applyFill="1" applyBorder="1" applyAlignment="1" applyProtection="1">
      <alignment horizontal="center" vertical="center" wrapText="1" readingOrder="1"/>
      <protection locked="0"/>
    </xf>
    <xf numFmtId="0" fontId="30" fillId="9" borderId="7" xfId="4" applyFont="1" applyFill="1" applyBorder="1"/>
    <xf numFmtId="0" fontId="30" fillId="9" borderId="11" xfId="4" applyFont="1" applyFill="1" applyBorder="1"/>
    <xf numFmtId="0" fontId="30" fillId="9" borderId="11" xfId="4" applyFont="1" applyFill="1" applyBorder="1" applyAlignment="1"/>
    <xf numFmtId="0" fontId="30" fillId="9" borderId="6" xfId="4" applyFont="1" applyFill="1" applyBorder="1"/>
    <xf numFmtId="0" fontId="30" fillId="9" borderId="5" xfId="4" applyFont="1" applyFill="1" applyBorder="1"/>
    <xf numFmtId="0" fontId="30" fillId="9" borderId="0" xfId="4" applyFont="1" applyFill="1" applyBorder="1"/>
    <xf numFmtId="0" fontId="30" fillId="9" borderId="4" xfId="4" applyFont="1" applyFill="1" applyBorder="1"/>
    <xf numFmtId="0" fontId="30" fillId="9" borderId="3" xfId="4" applyFont="1" applyFill="1" applyBorder="1"/>
    <xf numFmtId="0" fontId="30" fillId="9" borderId="12" xfId="4" applyFont="1" applyFill="1" applyBorder="1"/>
    <xf numFmtId="0" fontId="30" fillId="9" borderId="2" xfId="4" applyFont="1" applyFill="1" applyBorder="1"/>
    <xf numFmtId="165" fontId="34" fillId="0" borderId="49" xfId="4" applyNumberFormat="1" applyFont="1" applyBorder="1" applyAlignment="1" applyProtection="1">
      <alignment horizontal="right" vertical="center" wrapText="1" readingOrder="1"/>
      <protection locked="0"/>
    </xf>
    <xf numFmtId="165" fontId="35" fillId="0" borderId="34" xfId="4" applyNumberFormat="1" applyFont="1" applyBorder="1" applyAlignment="1" applyProtection="1">
      <alignment horizontal="right" vertical="center" wrapText="1" readingOrder="1"/>
      <protection locked="0"/>
    </xf>
    <xf numFmtId="165" fontId="35" fillId="0" borderId="40" xfId="4" applyNumberFormat="1" applyFont="1" applyBorder="1" applyAlignment="1" applyProtection="1">
      <alignment horizontal="right" vertical="center" wrapText="1" readingOrder="1"/>
      <protection locked="0"/>
    </xf>
    <xf numFmtId="165" fontId="34" fillId="0" borderId="34" xfId="4" applyNumberFormat="1" applyFont="1" applyBorder="1" applyAlignment="1" applyProtection="1">
      <alignment horizontal="right" vertical="center" wrapText="1" readingOrder="1"/>
      <protection locked="0"/>
    </xf>
    <xf numFmtId="0" fontId="36" fillId="10" borderId="42" xfId="4" applyFont="1" applyFill="1" applyBorder="1" applyAlignment="1" applyProtection="1">
      <alignment horizontal="center" vertical="center" wrapText="1" readingOrder="1"/>
      <protection locked="0"/>
    </xf>
    <xf numFmtId="0" fontId="36" fillId="10" borderId="41" xfId="4" applyFont="1" applyFill="1" applyBorder="1" applyAlignment="1" applyProtection="1">
      <alignment horizontal="center" vertical="center" wrapText="1" readingOrder="1"/>
      <protection locked="0"/>
    </xf>
    <xf numFmtId="0" fontId="26" fillId="9" borderId="7" xfId="4" applyFill="1" applyBorder="1"/>
    <xf numFmtId="0" fontId="26" fillId="9" borderId="11" xfId="4" applyFill="1" applyBorder="1"/>
    <xf numFmtId="0" fontId="26" fillId="9" borderId="6" xfId="4" applyFill="1" applyBorder="1"/>
    <xf numFmtId="0" fontId="35" fillId="0" borderId="34" xfId="4" applyFont="1" applyBorder="1" applyAlignment="1" applyProtection="1">
      <alignment horizontal="right" vertical="center" wrapText="1" readingOrder="1"/>
      <protection locked="0"/>
    </xf>
    <xf numFmtId="0" fontId="36" fillId="10" borderId="52" xfId="4" applyFont="1" applyFill="1" applyBorder="1" applyAlignment="1" applyProtection="1">
      <alignment horizontal="center" vertical="center" wrapText="1" readingOrder="1"/>
      <protection locked="0"/>
    </xf>
    <xf numFmtId="0" fontId="38" fillId="9" borderId="11" xfId="4" applyFont="1" applyFill="1" applyBorder="1" applyAlignment="1">
      <alignment readingOrder="1"/>
    </xf>
    <xf numFmtId="43" fontId="0" fillId="0" borderId="0" xfId="1" applyFont="1"/>
    <xf numFmtId="1" fontId="0" fillId="0" borderId="0" xfId="0" applyNumberFormat="1"/>
    <xf numFmtId="43" fontId="0" fillId="0" borderId="10" xfId="1" applyFont="1" applyBorder="1"/>
    <xf numFmtId="43" fontId="0" fillId="0" borderId="11" xfId="1" applyFont="1" applyBorder="1"/>
    <xf numFmtId="1" fontId="0" fillId="0" borderId="7" xfId="0" applyNumberFormat="1" applyBorder="1"/>
    <xf numFmtId="1" fontId="0" fillId="0" borderId="11" xfId="0" applyNumberFormat="1" applyBorder="1"/>
    <xf numFmtId="43" fontId="39" fillId="0" borderId="9" xfId="1" applyFont="1" applyBorder="1"/>
    <xf numFmtId="43" fontId="39" fillId="0" borderId="0" xfId="1" applyFont="1"/>
    <xf numFmtId="1" fontId="39" fillId="0" borderId="5" xfId="0" applyNumberFormat="1" applyFont="1" applyBorder="1"/>
    <xf numFmtId="1" fontId="39" fillId="0" borderId="0" xfId="0" applyNumberFormat="1" applyFont="1" applyBorder="1"/>
    <xf numFmtId="0" fontId="40" fillId="0" borderId="4" xfId="0" applyFont="1" applyBorder="1"/>
    <xf numFmtId="0" fontId="41" fillId="0" borderId="0" xfId="0" applyFont="1"/>
    <xf numFmtId="43" fontId="40" fillId="0" borderId="9" xfId="1" applyFont="1" applyBorder="1"/>
    <xf numFmtId="43" fontId="40" fillId="0" borderId="4" xfId="1" applyFont="1" applyBorder="1"/>
    <xf numFmtId="43" fontId="40" fillId="0" borderId="0" xfId="1" applyFont="1"/>
    <xf numFmtId="0" fontId="39" fillId="0" borderId="4" xfId="0" applyFont="1" applyBorder="1"/>
    <xf numFmtId="165" fontId="42" fillId="0" borderId="56" xfId="0" applyNumberFormat="1" applyFont="1" applyBorder="1" applyAlignment="1" applyProtection="1">
      <alignment horizontal="right" vertical="center" wrapText="1" readingOrder="1"/>
      <protection locked="0"/>
    </xf>
    <xf numFmtId="165" fontId="42" fillId="0" borderId="34" xfId="0" applyNumberFormat="1" applyFont="1" applyBorder="1" applyAlignment="1" applyProtection="1">
      <alignment horizontal="right" vertical="center" wrapText="1" readingOrder="1"/>
      <protection locked="0"/>
    </xf>
    <xf numFmtId="1" fontId="40" fillId="0" borderId="4" xfId="0" applyNumberFormat="1" applyFont="1" applyBorder="1"/>
    <xf numFmtId="0" fontId="39" fillId="0" borderId="0" xfId="0" applyFont="1" applyBorder="1"/>
    <xf numFmtId="166" fontId="39" fillId="0" borderId="9" xfId="1" applyNumberFormat="1" applyFont="1" applyBorder="1"/>
    <xf numFmtId="166" fontId="39" fillId="0" borderId="0" xfId="1" applyNumberFormat="1" applyFont="1"/>
    <xf numFmtId="166" fontId="40" fillId="0" borderId="9" xfId="1" applyNumberFormat="1" applyFont="1" applyBorder="1"/>
    <xf numFmtId="166" fontId="40" fillId="0" borderId="0" xfId="1" applyNumberFormat="1" applyFont="1"/>
    <xf numFmtId="1" fontId="40" fillId="0" borderId="5" xfId="0" applyNumberFormat="1" applyFont="1" applyBorder="1"/>
    <xf numFmtId="1" fontId="40" fillId="0" borderId="0" xfId="0" applyNumberFormat="1" applyFont="1" applyBorder="1"/>
    <xf numFmtId="43" fontId="43" fillId="0" borderId="9" xfId="1" applyFont="1" applyBorder="1"/>
    <xf numFmtId="0" fontId="23" fillId="0" borderId="0" xfId="0" applyFont="1"/>
    <xf numFmtId="0" fontId="44" fillId="0" borderId="0" xfId="0" applyFont="1"/>
    <xf numFmtId="0" fontId="39" fillId="0" borderId="5" xfId="0" applyFont="1" applyBorder="1"/>
    <xf numFmtId="166" fontId="40" fillId="0" borderId="0" xfId="1" applyNumberFormat="1" applyFont="1" applyAlignment="1">
      <alignment horizontal="right"/>
    </xf>
    <xf numFmtId="166" fontId="40" fillId="0" borderId="9" xfId="1" applyNumberFormat="1" applyFont="1" applyBorder="1" applyAlignment="1">
      <alignment horizontal="right"/>
    </xf>
    <xf numFmtId="0" fontId="40" fillId="0" borderId="5" xfId="0" applyFont="1" applyBorder="1" applyAlignment="1">
      <alignment horizontal="center"/>
    </xf>
    <xf numFmtId="0" fontId="40" fillId="0" borderId="0" xfId="0" applyFont="1" applyBorder="1" applyAlignment="1">
      <alignment horizontal="right"/>
    </xf>
    <xf numFmtId="0" fontId="40" fillId="0" borderId="5" xfId="0" applyFont="1" applyBorder="1"/>
    <xf numFmtId="0" fontId="40" fillId="0" borderId="0" xfId="0" applyFont="1" applyBorder="1"/>
    <xf numFmtId="165" fontId="45" fillId="0" borderId="34" xfId="0" applyNumberFormat="1" applyFont="1" applyBorder="1" applyAlignment="1" applyProtection="1">
      <alignment horizontal="right" vertical="center" wrapText="1" readingOrder="1"/>
      <protection locked="0"/>
    </xf>
    <xf numFmtId="43" fontId="0" fillId="0" borderId="8" xfId="1" applyFont="1" applyBorder="1"/>
    <xf numFmtId="1" fontId="0" fillId="0" borderId="3" xfId="0" applyNumberFormat="1" applyBorder="1"/>
    <xf numFmtId="1" fontId="0" fillId="0" borderId="12" xfId="0" applyNumberFormat="1" applyBorder="1"/>
    <xf numFmtId="0" fontId="0" fillId="0" borderId="2" xfId="0" applyBorder="1"/>
    <xf numFmtId="43" fontId="46" fillId="9" borderId="1" xfId="1" applyFont="1" applyFill="1" applyBorder="1" applyAlignment="1">
      <alignment horizontal="center" vertical="center"/>
    </xf>
    <xf numFmtId="43" fontId="46" fillId="9" borderId="1" xfId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47" fillId="9" borderId="7" xfId="0" applyFont="1" applyFill="1" applyBorder="1" applyAlignment="1">
      <alignment horizontal="center"/>
    </xf>
    <xf numFmtId="0" fontId="47" fillId="9" borderId="11" xfId="0" applyFont="1" applyFill="1" applyBorder="1" applyAlignment="1">
      <alignment horizontal="center"/>
    </xf>
    <xf numFmtId="0" fontId="47" fillId="9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21" fillId="0" borderId="4" xfId="0" applyFont="1" applyBorder="1" applyAlignment="1">
      <alignment horizontal="left" vertical="top"/>
    </xf>
    <xf numFmtId="0" fontId="21" fillId="0" borderId="5" xfId="0" applyFont="1" applyBorder="1" applyAlignment="1">
      <alignment horizontal="left" vertical="top"/>
    </xf>
    <xf numFmtId="0" fontId="21" fillId="0" borderId="6" xfId="0" applyFont="1" applyBorder="1" applyAlignment="1">
      <alignment horizontal="left" vertical="top"/>
    </xf>
    <xf numFmtId="0" fontId="21" fillId="0" borderId="7" xfId="0" applyFont="1" applyBorder="1" applyAlignment="1">
      <alignment horizontal="left" vertical="top"/>
    </xf>
    <xf numFmtId="0" fontId="21" fillId="0" borderId="2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19" fillId="2" borderId="8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22" fillId="0" borderId="6" xfId="0" applyFont="1" applyBorder="1" applyAlignment="1">
      <alignment horizontal="center" vertical="top"/>
    </xf>
    <xf numFmtId="0" fontId="22" fillId="0" borderId="7" xfId="0" applyFont="1" applyBorder="1" applyAlignment="1">
      <alignment horizontal="center" vertical="top"/>
    </xf>
    <xf numFmtId="0" fontId="21" fillId="2" borderId="3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right" vertical="top"/>
    </xf>
    <xf numFmtId="0" fontId="22" fillId="0" borderId="5" xfId="0" applyFont="1" applyBorder="1" applyAlignment="1">
      <alignment horizontal="right" vertical="top"/>
    </xf>
    <xf numFmtId="0" fontId="19" fillId="0" borderId="4" xfId="0" applyFont="1" applyBorder="1" applyAlignment="1">
      <alignment horizontal="left" vertical="top"/>
    </xf>
    <xf numFmtId="0" fontId="19" fillId="0" borderId="5" xfId="0" applyFont="1" applyBorder="1" applyAlignment="1">
      <alignment horizontal="left" vertical="top"/>
    </xf>
    <xf numFmtId="0" fontId="19" fillId="0" borderId="4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right" vertical="top"/>
    </xf>
    <xf numFmtId="0" fontId="21" fillId="0" borderId="5" xfId="0" applyFont="1" applyBorder="1" applyAlignment="1">
      <alignment horizontal="right" vertical="top"/>
    </xf>
    <xf numFmtId="0" fontId="14" fillId="4" borderId="0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right" vertical="top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7" fillId="5" borderId="1" xfId="0" applyFont="1" applyFill="1" applyBorder="1" applyAlignment="1">
      <alignment horizontal="center" vertical="center" wrapText="1"/>
    </xf>
    <xf numFmtId="2" fontId="12" fillId="0" borderId="9" xfId="1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2" fontId="12" fillId="0" borderId="10" xfId="1" applyNumberFormat="1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4" fontId="17" fillId="6" borderId="21" xfId="0" applyNumberFormat="1" applyFont="1" applyFill="1" applyBorder="1" applyAlignment="1">
      <alignment horizontal="center" vertical="center" wrapText="1"/>
    </xf>
    <xf numFmtId="4" fontId="17" fillId="6" borderId="22" xfId="0" applyNumberFormat="1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vertical="center" wrapText="1"/>
    </xf>
    <xf numFmtId="0" fontId="21" fillId="0" borderId="24" xfId="0" applyFont="1" applyBorder="1" applyAlignment="1">
      <alignment vertical="center"/>
    </xf>
    <xf numFmtId="0" fontId="17" fillId="6" borderId="25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vertical="center" wrapText="1"/>
    </xf>
    <xf numFmtId="4" fontId="17" fillId="6" borderId="21" xfId="0" applyNumberFormat="1" applyFont="1" applyFill="1" applyBorder="1" applyAlignment="1">
      <alignment horizontal="center" vertical="center"/>
    </xf>
    <xf numFmtId="4" fontId="17" fillId="6" borderId="22" xfId="0" applyNumberFormat="1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vertical="center"/>
    </xf>
    <xf numFmtId="0" fontId="19" fillId="4" borderId="16" xfId="0" applyFont="1" applyFill="1" applyBorder="1" applyAlignment="1">
      <alignment vertical="center"/>
    </xf>
    <xf numFmtId="0" fontId="19" fillId="4" borderId="18" xfId="0" applyFont="1" applyFill="1" applyBorder="1" applyAlignment="1">
      <alignment vertical="center"/>
    </xf>
    <xf numFmtId="0" fontId="19" fillId="4" borderId="17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4" fontId="19" fillId="4" borderId="23" xfId="0" applyNumberFormat="1" applyFont="1" applyFill="1" applyBorder="1" applyAlignment="1">
      <alignment vertical="center"/>
    </xf>
    <xf numFmtId="4" fontId="19" fillId="4" borderId="22" xfId="0" applyNumberFormat="1" applyFont="1" applyFill="1" applyBorder="1" applyAlignment="1">
      <alignment vertical="center"/>
    </xf>
    <xf numFmtId="0" fontId="21" fillId="4" borderId="13" xfId="0" applyFont="1" applyFill="1" applyBorder="1" applyAlignment="1">
      <alignment vertical="center"/>
    </xf>
    <xf numFmtId="0" fontId="21" fillId="4" borderId="15" xfId="0" applyFont="1" applyFill="1" applyBorder="1" applyAlignment="1">
      <alignment vertical="center"/>
    </xf>
    <xf numFmtId="0" fontId="21" fillId="4" borderId="17" xfId="0" applyFont="1" applyFill="1" applyBorder="1" applyAlignment="1">
      <alignment horizontal="left" vertical="center" indent="1"/>
    </xf>
    <xf numFmtId="4" fontId="21" fillId="4" borderId="23" xfId="0" applyNumberFormat="1" applyFont="1" applyFill="1" applyBorder="1" applyAlignment="1">
      <alignment vertical="center"/>
    </xf>
    <xf numFmtId="0" fontId="0" fillId="4" borderId="0" xfId="0" applyFill="1" applyAlignment="1">
      <alignment horizontal="left" wrapText="1"/>
    </xf>
    <xf numFmtId="0" fontId="28" fillId="0" borderId="31" xfId="4" applyFont="1" applyBorder="1" applyAlignment="1" applyProtection="1">
      <alignment horizontal="left" vertical="center" wrapText="1" readingOrder="1"/>
      <protection locked="0"/>
    </xf>
    <xf numFmtId="0" fontId="27" fillId="0" borderId="28" xfId="4" applyFont="1" applyBorder="1" applyAlignment="1" applyProtection="1">
      <alignment vertical="center" wrapText="1"/>
      <protection locked="0"/>
    </xf>
    <xf numFmtId="165" fontId="28" fillId="0" borderId="30" xfId="4" applyNumberFormat="1" applyFont="1" applyBorder="1" applyAlignment="1" applyProtection="1">
      <alignment horizontal="right" vertical="center" wrapText="1" readingOrder="1"/>
      <protection locked="0"/>
    </xf>
    <xf numFmtId="165" fontId="28" fillId="0" borderId="29" xfId="4" applyNumberFormat="1" applyFont="1" applyBorder="1" applyAlignment="1" applyProtection="1">
      <alignment horizontal="right" vertical="center" wrapText="1" readingOrder="1"/>
      <protection locked="0"/>
    </xf>
    <xf numFmtId="0" fontId="27" fillId="0" borderId="27" xfId="4" applyFont="1" applyBorder="1" applyAlignment="1" applyProtection="1">
      <alignment vertical="center" wrapText="1"/>
      <protection locked="0"/>
    </xf>
    <xf numFmtId="165" fontId="29" fillId="0" borderId="34" xfId="4" applyNumberFormat="1" applyFont="1" applyBorder="1" applyAlignment="1" applyProtection="1">
      <alignment horizontal="right" vertical="center" wrapText="1" readingOrder="1"/>
      <protection locked="0"/>
    </xf>
    <xf numFmtId="0" fontId="27" fillId="0" borderId="0" xfId="4" applyFont="1"/>
    <xf numFmtId="165" fontId="29" fillId="0" borderId="33" xfId="4" applyNumberFormat="1" applyFont="1" applyBorder="1" applyAlignment="1" applyProtection="1">
      <alignment horizontal="right" vertical="center" wrapText="1" readingOrder="1"/>
      <protection locked="0"/>
    </xf>
    <xf numFmtId="0" fontId="27" fillId="0" borderId="32" xfId="4" applyFont="1" applyBorder="1" applyAlignment="1" applyProtection="1">
      <alignment vertical="top" wrapText="1"/>
      <protection locked="0"/>
    </xf>
    <xf numFmtId="0" fontId="29" fillId="0" borderId="34" xfId="4" applyFont="1" applyBorder="1" applyAlignment="1" applyProtection="1">
      <alignment vertical="center" wrapText="1" readingOrder="1"/>
      <protection locked="0"/>
    </xf>
    <xf numFmtId="0" fontId="29" fillId="0" borderId="34" xfId="4" applyFont="1" applyBorder="1" applyAlignment="1" applyProtection="1">
      <alignment horizontal="left" vertical="center" wrapText="1" indent="1" readingOrder="1"/>
      <protection locked="0"/>
    </xf>
    <xf numFmtId="0" fontId="27" fillId="0" borderId="0" xfId="4" applyFont="1" applyAlignment="1">
      <alignment horizontal="left" indent="1" readingOrder="1"/>
    </xf>
    <xf numFmtId="0" fontId="27" fillId="0" borderId="0" xfId="4" applyFont="1" applyBorder="1" applyAlignment="1">
      <alignment horizontal="left" indent="1" readingOrder="1"/>
    </xf>
    <xf numFmtId="0" fontId="27" fillId="0" borderId="0" xfId="4" applyFont="1" applyBorder="1"/>
    <xf numFmtId="0" fontId="27" fillId="0" borderId="32" xfId="4" applyFont="1" applyBorder="1"/>
    <xf numFmtId="0" fontId="29" fillId="0" borderId="40" xfId="4" applyFont="1" applyBorder="1" applyAlignment="1" applyProtection="1">
      <alignment horizontal="left" vertical="center" wrapText="1" indent="1" readingOrder="1"/>
      <protection locked="0"/>
    </xf>
    <xf numFmtId="0" fontId="27" fillId="0" borderId="11" xfId="4" applyFont="1" applyBorder="1" applyAlignment="1">
      <alignment horizontal="left" indent="1" readingOrder="1"/>
    </xf>
    <xf numFmtId="165" fontId="29" fillId="0" borderId="40" xfId="4" applyNumberFormat="1" applyFont="1" applyBorder="1" applyAlignment="1" applyProtection="1">
      <alignment horizontal="right" vertical="center" wrapText="1" readingOrder="1"/>
      <protection locked="0"/>
    </xf>
    <xf numFmtId="0" fontId="27" fillId="0" borderId="11" xfId="4" applyFont="1" applyBorder="1"/>
    <xf numFmtId="165" fontId="29" fillId="0" borderId="39" xfId="4" applyNumberFormat="1" applyFont="1" applyBorder="1" applyAlignment="1" applyProtection="1">
      <alignment horizontal="right" vertical="center" wrapText="1" readingOrder="1"/>
      <protection locked="0"/>
    </xf>
    <xf numFmtId="0" fontId="27" fillId="0" borderId="38" xfId="4" applyFont="1" applyBorder="1" applyAlignment="1" applyProtection="1">
      <alignment vertical="top" wrapText="1"/>
      <protection locked="0"/>
    </xf>
    <xf numFmtId="0" fontId="29" fillId="0" borderId="34" xfId="4" applyFont="1" applyBorder="1" applyAlignment="1" applyProtection="1">
      <alignment horizontal="left" vertical="center" wrapText="1" readingOrder="1"/>
      <protection locked="0"/>
    </xf>
    <xf numFmtId="0" fontId="27" fillId="0" borderId="0" xfId="4" applyFont="1" applyAlignment="1">
      <alignment horizontal="left" readingOrder="1"/>
    </xf>
    <xf numFmtId="0" fontId="28" fillId="0" borderId="34" xfId="4" applyFont="1" applyBorder="1" applyAlignment="1" applyProtection="1">
      <alignment vertical="center" wrapText="1" readingOrder="1"/>
      <protection locked="0"/>
    </xf>
    <xf numFmtId="165" fontId="28" fillId="0" borderId="34" xfId="4" applyNumberFormat="1" applyFont="1" applyBorder="1" applyAlignment="1" applyProtection="1">
      <alignment horizontal="right" vertical="center" wrapText="1" readingOrder="1"/>
      <protection locked="0"/>
    </xf>
    <xf numFmtId="165" fontId="28" fillId="0" borderId="33" xfId="4" applyNumberFormat="1" applyFont="1" applyBorder="1" applyAlignment="1" applyProtection="1">
      <alignment horizontal="right" vertical="center" wrapText="1" readingOrder="1"/>
      <protection locked="0"/>
    </xf>
    <xf numFmtId="0" fontId="27" fillId="0" borderId="0" xfId="4" applyFont="1" applyAlignment="1">
      <alignment horizontal="left" indent="1"/>
    </xf>
    <xf numFmtId="0" fontId="27" fillId="0" borderId="11" xfId="4" applyFont="1" applyBorder="1" applyAlignment="1">
      <alignment horizontal="left" indent="1"/>
    </xf>
    <xf numFmtId="0" fontId="27" fillId="0" borderId="0" xfId="4" applyFont="1" applyBorder="1" applyAlignment="1">
      <alignment horizontal="left" indent="1"/>
    </xf>
    <xf numFmtId="165" fontId="29" fillId="0" borderId="37" xfId="4" applyNumberFormat="1" applyFont="1" applyBorder="1" applyAlignment="1" applyProtection="1">
      <alignment horizontal="right" vertical="center" wrapText="1" readingOrder="1"/>
      <protection locked="0"/>
    </xf>
    <xf numFmtId="0" fontId="27" fillId="0" borderId="36" xfId="4" applyFont="1" applyBorder="1"/>
    <xf numFmtId="165" fontId="29" fillId="0" borderId="35" xfId="4" applyNumberFormat="1" applyFont="1" applyBorder="1" applyAlignment="1" applyProtection="1">
      <alignment horizontal="right" vertical="center" wrapText="1" readingOrder="1"/>
      <protection locked="0"/>
    </xf>
    <xf numFmtId="0" fontId="27" fillId="0" borderId="12" xfId="4" applyFont="1" applyBorder="1"/>
    <xf numFmtId="0" fontId="27" fillId="0" borderId="36" xfId="4" applyFont="1" applyBorder="1" applyAlignment="1" applyProtection="1">
      <alignment vertical="top" wrapText="1"/>
      <protection locked="0"/>
    </xf>
    <xf numFmtId="0" fontId="30" fillId="9" borderId="0" xfId="4" applyFont="1" applyFill="1" applyBorder="1"/>
    <xf numFmtId="0" fontId="31" fillId="10" borderId="41" xfId="4" applyFont="1" applyFill="1" applyBorder="1" applyAlignment="1" applyProtection="1">
      <alignment horizontal="center" vertical="center" wrapText="1" readingOrder="1"/>
      <protection locked="0"/>
    </xf>
    <xf numFmtId="0" fontId="30" fillId="9" borderId="45" xfId="4" applyFont="1" applyFill="1" applyBorder="1" applyAlignment="1" applyProtection="1">
      <alignment vertical="top" wrapText="1"/>
      <protection locked="0"/>
    </xf>
    <xf numFmtId="0" fontId="30" fillId="9" borderId="41" xfId="4" applyFont="1" applyFill="1" applyBorder="1" applyAlignment="1" applyProtection="1">
      <alignment vertical="top" wrapText="1"/>
      <protection locked="0"/>
    </xf>
    <xf numFmtId="0" fontId="31" fillId="10" borderId="43" xfId="4" applyFont="1" applyFill="1" applyBorder="1" applyAlignment="1" applyProtection="1">
      <alignment horizontal="center" vertical="center" wrapText="1" readingOrder="1"/>
      <protection locked="0"/>
    </xf>
    <xf numFmtId="0" fontId="30" fillId="9" borderId="44" xfId="4" applyFont="1" applyFill="1" applyBorder="1" applyAlignment="1" applyProtection="1">
      <alignment vertical="top" wrapText="1"/>
      <protection locked="0"/>
    </xf>
    <xf numFmtId="0" fontId="30" fillId="9" borderId="43" xfId="4" applyFont="1" applyFill="1" applyBorder="1" applyAlignment="1" applyProtection="1">
      <alignment vertical="top" wrapText="1"/>
      <protection locked="0"/>
    </xf>
    <xf numFmtId="0" fontId="31" fillId="10" borderId="42" xfId="4" applyFont="1" applyFill="1" applyBorder="1" applyAlignment="1" applyProtection="1">
      <alignment horizontal="center" vertical="center" wrapText="1" readingOrder="1"/>
      <protection locked="0"/>
    </xf>
    <xf numFmtId="0" fontId="31" fillId="10" borderId="39" xfId="4" applyFont="1" applyFill="1" applyBorder="1" applyAlignment="1" applyProtection="1">
      <alignment horizontal="center" vertical="top" wrapText="1" readingOrder="1"/>
      <protection locked="0"/>
    </xf>
    <xf numFmtId="0" fontId="30" fillId="9" borderId="11" xfId="4" applyFont="1" applyFill="1" applyBorder="1"/>
    <xf numFmtId="0" fontId="30" fillId="9" borderId="38" xfId="4" applyFont="1" applyFill="1" applyBorder="1" applyAlignment="1" applyProtection="1">
      <alignment vertical="top" wrapText="1"/>
      <protection locked="0"/>
    </xf>
    <xf numFmtId="0" fontId="31" fillId="10" borderId="2" xfId="4" applyFont="1" applyFill="1" applyBorder="1" applyAlignment="1" applyProtection="1">
      <alignment horizontal="center" vertical="center" wrapText="1" readingOrder="1"/>
      <protection locked="0"/>
    </xf>
    <xf numFmtId="0" fontId="31" fillId="10" borderId="12" xfId="4" applyFont="1" applyFill="1" applyBorder="1" applyAlignment="1" applyProtection="1">
      <alignment horizontal="center" vertical="center" wrapText="1" readingOrder="1"/>
      <protection locked="0"/>
    </xf>
    <xf numFmtId="0" fontId="31" fillId="10" borderId="3" xfId="4" applyFont="1" applyFill="1" applyBorder="1" applyAlignment="1" applyProtection="1">
      <alignment horizontal="center" vertical="center" wrapText="1" readingOrder="1"/>
      <protection locked="0"/>
    </xf>
    <xf numFmtId="0" fontId="31" fillId="10" borderId="6" xfId="4" applyFont="1" applyFill="1" applyBorder="1" applyAlignment="1" applyProtection="1">
      <alignment horizontal="center" vertical="center" wrapText="1" readingOrder="1"/>
      <protection locked="0"/>
    </xf>
    <xf numFmtId="0" fontId="31" fillId="10" borderId="11" xfId="4" applyFont="1" applyFill="1" applyBorder="1" applyAlignment="1" applyProtection="1">
      <alignment horizontal="center" vertical="center" wrapText="1" readingOrder="1"/>
      <protection locked="0"/>
    </xf>
    <xf numFmtId="0" fontId="31" fillId="10" borderId="7" xfId="4" applyFont="1" applyFill="1" applyBorder="1" applyAlignment="1" applyProtection="1">
      <alignment horizontal="center" vertical="center" wrapText="1" readingOrder="1"/>
      <protection locked="0"/>
    </xf>
    <xf numFmtId="0" fontId="27" fillId="0" borderId="32" xfId="4" applyFont="1" applyBorder="1" applyAlignment="1">
      <alignment horizontal="left" indent="1" readingOrder="1"/>
    </xf>
    <xf numFmtId="0" fontId="29" fillId="0" borderId="37" xfId="4" applyFont="1" applyBorder="1" applyAlignment="1" applyProtection="1">
      <alignment horizontal="left" vertical="center" wrapText="1" indent="1" readingOrder="1"/>
      <protection locked="0"/>
    </xf>
    <xf numFmtId="0" fontId="27" fillId="0" borderId="12" xfId="4" applyFont="1" applyBorder="1" applyAlignment="1">
      <alignment horizontal="left" indent="1" readingOrder="1"/>
    </xf>
    <xf numFmtId="0" fontId="27" fillId="0" borderId="36" xfId="4" applyFont="1" applyBorder="1" applyAlignment="1">
      <alignment horizontal="left" indent="1" readingOrder="1"/>
    </xf>
    <xf numFmtId="0" fontId="32" fillId="9" borderId="0" xfId="4" applyFont="1" applyFill="1" applyBorder="1" applyAlignment="1" applyProtection="1">
      <alignment horizontal="center" vertical="center" wrapText="1" readingOrder="1"/>
      <protection locked="0"/>
    </xf>
    <xf numFmtId="0" fontId="34" fillId="0" borderId="49" xfId="4" applyFont="1" applyBorder="1" applyAlignment="1" applyProtection="1">
      <alignment horizontal="left" vertical="center" wrapText="1" readingOrder="1"/>
      <protection locked="0"/>
    </xf>
    <xf numFmtId="0" fontId="33" fillId="0" borderId="47" xfId="4" applyFont="1" applyBorder="1" applyAlignment="1" applyProtection="1">
      <alignment vertical="top" wrapText="1"/>
      <protection locked="0"/>
    </xf>
    <xf numFmtId="165" fontId="34" fillId="0" borderId="49" xfId="4" applyNumberFormat="1" applyFont="1" applyBorder="1" applyAlignment="1" applyProtection="1">
      <alignment horizontal="right" vertical="center" wrapText="1" readingOrder="1"/>
      <protection locked="0"/>
    </xf>
    <xf numFmtId="165" fontId="34" fillId="0" borderId="48" xfId="4" applyNumberFormat="1" applyFont="1" applyBorder="1" applyAlignment="1" applyProtection="1">
      <alignment horizontal="right" vertical="center" wrapText="1" readingOrder="1"/>
      <protection locked="0"/>
    </xf>
    <xf numFmtId="0" fontId="33" fillId="0" borderId="46" xfId="4" applyFont="1" applyBorder="1" applyAlignment="1" applyProtection="1">
      <alignment vertical="top" wrapText="1"/>
      <protection locked="0"/>
    </xf>
    <xf numFmtId="0" fontId="35" fillId="0" borderId="34" xfId="4" applyFont="1" applyBorder="1" applyAlignment="1" applyProtection="1">
      <alignment horizontal="left" vertical="center" wrapText="1" indent="1" readingOrder="1"/>
      <protection locked="0"/>
    </xf>
    <xf numFmtId="0" fontId="33" fillId="0" borderId="0" xfId="4" applyFont="1" applyAlignment="1">
      <alignment horizontal="left" indent="1" readingOrder="1"/>
    </xf>
    <xf numFmtId="165" fontId="35" fillId="0" borderId="34" xfId="4" applyNumberFormat="1" applyFont="1" applyBorder="1" applyAlignment="1" applyProtection="1">
      <alignment horizontal="right" vertical="center" wrapText="1" readingOrder="1"/>
      <protection locked="0"/>
    </xf>
    <xf numFmtId="0" fontId="33" fillId="0" borderId="0" xfId="4" applyFont="1"/>
    <xf numFmtId="165" fontId="35" fillId="0" borderId="33" xfId="4" applyNumberFormat="1" applyFont="1" applyBorder="1" applyAlignment="1" applyProtection="1">
      <alignment horizontal="right" vertical="center" wrapText="1" readingOrder="1"/>
      <protection locked="0"/>
    </xf>
    <xf numFmtId="0" fontId="33" fillId="0" borderId="32" xfId="4" applyFont="1" applyBorder="1" applyAlignment="1" applyProtection="1">
      <alignment vertical="top" wrapText="1"/>
      <protection locked="0"/>
    </xf>
    <xf numFmtId="0" fontId="36" fillId="10" borderId="2" xfId="4" applyFont="1" applyFill="1" applyBorder="1" applyAlignment="1" applyProtection="1">
      <alignment horizontal="center" vertical="center" wrapText="1" readingOrder="1"/>
      <protection locked="0"/>
    </xf>
    <xf numFmtId="0" fontId="36" fillId="10" borderId="12" xfId="4" applyFont="1" applyFill="1" applyBorder="1" applyAlignment="1" applyProtection="1">
      <alignment horizontal="center" vertical="center" wrapText="1" readingOrder="1"/>
      <protection locked="0"/>
    </xf>
    <xf numFmtId="0" fontId="36" fillId="10" borderId="3" xfId="4" applyFont="1" applyFill="1" applyBorder="1" applyAlignment="1" applyProtection="1">
      <alignment horizontal="center" vertical="center" wrapText="1" readingOrder="1"/>
      <protection locked="0"/>
    </xf>
    <xf numFmtId="0" fontId="36" fillId="10" borderId="6" xfId="4" applyFont="1" applyFill="1" applyBorder="1" applyAlignment="1" applyProtection="1">
      <alignment horizontal="center" vertical="center" wrapText="1" readingOrder="1"/>
      <protection locked="0"/>
    </xf>
    <xf numFmtId="0" fontId="36" fillId="10" borderId="11" xfId="4" applyFont="1" applyFill="1" applyBorder="1" applyAlignment="1" applyProtection="1">
      <alignment horizontal="center" vertical="center" wrapText="1" readingOrder="1"/>
      <protection locked="0"/>
    </xf>
    <xf numFmtId="0" fontId="36" fillId="10" borderId="7" xfId="4" applyFont="1" applyFill="1" applyBorder="1" applyAlignment="1" applyProtection="1">
      <alignment horizontal="center" vertical="center" wrapText="1" readingOrder="1"/>
      <protection locked="0"/>
    </xf>
    <xf numFmtId="0" fontId="35" fillId="0" borderId="40" xfId="4" applyFont="1" applyBorder="1" applyAlignment="1" applyProtection="1">
      <alignment horizontal="left" vertical="center" wrapText="1" indent="1" readingOrder="1"/>
      <protection locked="0"/>
    </xf>
    <xf numFmtId="0" fontId="33" fillId="0" borderId="11" xfId="4" applyFont="1" applyBorder="1" applyAlignment="1">
      <alignment horizontal="left" indent="1" readingOrder="1"/>
    </xf>
    <xf numFmtId="165" fontId="35" fillId="0" borderId="40" xfId="4" applyNumberFormat="1" applyFont="1" applyBorder="1" applyAlignment="1" applyProtection="1">
      <alignment horizontal="right" vertical="center" wrapText="1" readingOrder="1"/>
      <protection locked="0"/>
    </xf>
    <xf numFmtId="0" fontId="33" fillId="0" borderId="11" xfId="4" applyFont="1" applyBorder="1"/>
    <xf numFmtId="165" fontId="35" fillId="0" borderId="39" xfId="4" applyNumberFormat="1" applyFont="1" applyBorder="1" applyAlignment="1" applyProtection="1">
      <alignment horizontal="right" vertical="center" wrapText="1" readingOrder="1"/>
      <protection locked="0"/>
    </xf>
    <xf numFmtId="0" fontId="33" fillId="0" borderId="38" xfId="4" applyFont="1" applyBorder="1" applyAlignment="1" applyProtection="1">
      <alignment vertical="top" wrapText="1"/>
      <protection locked="0"/>
    </xf>
    <xf numFmtId="0" fontId="34" fillId="0" borderId="34" xfId="4" applyFont="1" applyBorder="1" applyAlignment="1" applyProtection="1">
      <alignment vertical="center" wrapText="1" readingOrder="1"/>
      <protection locked="0"/>
    </xf>
    <xf numFmtId="165" fontId="34" fillId="0" borderId="34" xfId="4" applyNumberFormat="1" applyFont="1" applyBorder="1" applyAlignment="1" applyProtection="1">
      <alignment horizontal="right" vertical="center" wrapText="1" readingOrder="1"/>
      <protection locked="0"/>
    </xf>
    <xf numFmtId="165" fontId="34" fillId="0" borderId="33" xfId="4" applyNumberFormat="1" applyFont="1" applyBorder="1" applyAlignment="1" applyProtection="1">
      <alignment horizontal="right" vertical="center" wrapText="1" readingOrder="1"/>
      <protection locked="0"/>
    </xf>
    <xf numFmtId="0" fontId="36" fillId="10" borderId="41" xfId="4" applyFont="1" applyFill="1" applyBorder="1" applyAlignment="1" applyProtection="1">
      <alignment horizontal="center" vertical="center" wrapText="1" readingOrder="1"/>
      <protection locked="0"/>
    </xf>
    <xf numFmtId="0" fontId="37" fillId="9" borderId="45" xfId="4" applyFont="1" applyFill="1" applyBorder="1" applyAlignment="1" applyProtection="1">
      <alignment vertical="top" wrapText="1"/>
      <protection locked="0"/>
    </xf>
    <xf numFmtId="0" fontId="36" fillId="10" borderId="42" xfId="4" applyFont="1" applyFill="1" applyBorder="1" applyAlignment="1" applyProtection="1">
      <alignment horizontal="center" vertical="center" wrapText="1" readingOrder="1"/>
      <protection locked="0"/>
    </xf>
    <xf numFmtId="0" fontId="37" fillId="9" borderId="12" xfId="4" applyFont="1" applyFill="1" applyBorder="1" applyAlignment="1" applyProtection="1">
      <alignment vertical="top" wrapText="1"/>
      <protection locked="0"/>
    </xf>
    <xf numFmtId="0" fontId="36" fillId="10" borderId="55" xfId="4" applyFont="1" applyFill="1" applyBorder="1" applyAlignment="1" applyProtection="1">
      <alignment horizontal="center" vertical="center" wrapText="1" readingOrder="1"/>
      <protection locked="0"/>
    </xf>
    <xf numFmtId="0" fontId="37" fillId="9" borderId="54" xfId="4" applyFont="1" applyFill="1" applyBorder="1" applyAlignment="1" applyProtection="1">
      <alignment vertical="top" wrapText="1"/>
      <protection locked="0"/>
    </xf>
    <xf numFmtId="0" fontId="37" fillId="9" borderId="53" xfId="4" applyFont="1" applyFill="1" applyBorder="1" applyAlignment="1" applyProtection="1">
      <alignment vertical="top" wrapText="1"/>
      <protection locked="0"/>
    </xf>
    <xf numFmtId="0" fontId="37" fillId="9" borderId="11" xfId="4" applyFont="1" applyFill="1" applyBorder="1"/>
    <xf numFmtId="0" fontId="36" fillId="10" borderId="52" xfId="4" applyFont="1" applyFill="1" applyBorder="1" applyAlignment="1" applyProtection="1">
      <alignment horizontal="center" vertical="center" wrapText="1" readingOrder="1"/>
      <protection locked="0"/>
    </xf>
    <xf numFmtId="0" fontId="37" fillId="9" borderId="51" xfId="4" applyFont="1" applyFill="1" applyBorder="1" applyAlignment="1" applyProtection="1">
      <alignment vertical="top" wrapText="1"/>
      <protection locked="0"/>
    </xf>
    <xf numFmtId="0" fontId="37" fillId="9" borderId="50" xfId="4" applyFont="1" applyFill="1" applyBorder="1" applyAlignment="1" applyProtection="1">
      <alignment vertical="top" wrapText="1"/>
      <protection locked="0"/>
    </xf>
    <xf numFmtId="0" fontId="34" fillId="0" borderId="34" xfId="4" applyFont="1" applyBorder="1" applyAlignment="1" applyProtection="1">
      <alignment horizontal="left" vertical="center" wrapText="1" readingOrder="1"/>
      <protection locked="0"/>
    </xf>
    <xf numFmtId="0" fontId="33" fillId="0" borderId="0" xfId="4" applyFont="1" applyAlignment="1">
      <alignment horizontal="left" indent="1"/>
    </xf>
    <xf numFmtId="0" fontId="35" fillId="0" borderId="34" xfId="4" applyFont="1" applyBorder="1" applyAlignment="1" applyProtection="1">
      <alignment horizontal="left" vertical="center" wrapText="1" indent="2" readingOrder="1"/>
      <protection locked="0"/>
    </xf>
    <xf numFmtId="0" fontId="33" fillId="0" borderId="0" xfId="4" applyFont="1" applyAlignment="1">
      <alignment horizontal="left" indent="2"/>
    </xf>
    <xf numFmtId="0" fontId="35" fillId="0" borderId="34" xfId="4" applyFont="1" applyBorder="1" applyAlignment="1" applyProtection="1">
      <alignment horizontal="left" vertical="center" wrapText="1" readingOrder="1"/>
      <protection locked="0"/>
    </xf>
    <xf numFmtId="0" fontId="35" fillId="0" borderId="34" xfId="4" applyFont="1" applyBorder="1" applyAlignment="1" applyProtection="1">
      <alignment horizontal="right" vertical="center" wrapText="1" readingOrder="1"/>
      <protection locked="0"/>
    </xf>
    <xf numFmtId="0" fontId="35" fillId="0" borderId="33" xfId="4" applyFont="1" applyBorder="1" applyAlignment="1" applyProtection="1">
      <alignment horizontal="right" vertical="center" wrapText="1" readingOrder="1"/>
      <protection locked="0"/>
    </xf>
    <xf numFmtId="0" fontId="35" fillId="0" borderId="40" xfId="4" applyFont="1" applyBorder="1" applyAlignment="1" applyProtection="1">
      <alignment horizontal="left" vertical="center" wrapText="1" indent="2" readingOrder="1"/>
      <protection locked="0"/>
    </xf>
    <xf numFmtId="0" fontId="33" fillId="0" borderId="11" xfId="4" applyFont="1" applyBorder="1" applyAlignment="1">
      <alignment horizontal="left" indent="2"/>
    </xf>
    <xf numFmtId="0" fontId="36" fillId="10" borderId="37" xfId="4" applyFont="1" applyFill="1" applyBorder="1" applyAlignment="1" applyProtection="1">
      <alignment horizontal="center" vertical="center" wrapText="1" readingOrder="1"/>
      <protection locked="0"/>
    </xf>
    <xf numFmtId="0" fontId="36" fillId="10" borderId="40" xfId="4" applyFont="1" applyFill="1" applyBorder="1" applyAlignment="1" applyProtection="1">
      <alignment horizontal="center" vertical="center" wrapText="1" readingOrder="1"/>
      <protection locked="0"/>
    </xf>
    <xf numFmtId="0" fontId="48" fillId="9" borderId="4" xfId="0" applyFont="1" applyFill="1" applyBorder="1" applyAlignment="1">
      <alignment horizontal="center"/>
    </xf>
    <xf numFmtId="0" fontId="48" fillId="9" borderId="0" xfId="0" applyFont="1" applyFill="1" applyBorder="1" applyAlignment="1">
      <alignment horizontal="center"/>
    </xf>
    <xf numFmtId="0" fontId="48" fillId="9" borderId="5" xfId="0" applyFont="1" applyFill="1" applyBorder="1" applyAlignment="1">
      <alignment horizontal="center"/>
    </xf>
    <xf numFmtId="0" fontId="46" fillId="9" borderId="31" xfId="0" applyFont="1" applyFill="1" applyBorder="1" applyAlignment="1">
      <alignment horizontal="center" vertical="center"/>
    </xf>
    <xf numFmtId="0" fontId="46" fillId="9" borderId="28" xfId="0" applyFont="1" applyFill="1" applyBorder="1" applyAlignment="1">
      <alignment horizontal="center" vertical="center"/>
    </xf>
    <xf numFmtId="0" fontId="46" fillId="9" borderId="27" xfId="0" applyFont="1" applyFill="1" applyBorder="1" applyAlignment="1">
      <alignment horizontal="center" vertical="center"/>
    </xf>
    <xf numFmtId="0" fontId="46" fillId="9" borderId="2" xfId="0" applyFont="1" applyFill="1" applyBorder="1" applyAlignment="1">
      <alignment horizontal="center" vertical="center"/>
    </xf>
    <xf numFmtId="0" fontId="46" fillId="9" borderId="12" xfId="0" applyFont="1" applyFill="1" applyBorder="1" applyAlignment="1">
      <alignment horizontal="center" vertical="center"/>
    </xf>
    <xf numFmtId="0" fontId="46" fillId="9" borderId="3" xfId="0" applyFont="1" applyFill="1" applyBorder="1" applyAlignment="1">
      <alignment horizontal="center" vertical="center"/>
    </xf>
    <xf numFmtId="0" fontId="46" fillId="9" borderId="6" xfId="0" applyFont="1" applyFill="1" applyBorder="1" applyAlignment="1">
      <alignment horizontal="center" vertical="center"/>
    </xf>
    <xf numFmtId="0" fontId="46" fillId="9" borderId="11" xfId="0" applyFont="1" applyFill="1" applyBorder="1" applyAlignment="1">
      <alignment horizontal="center" vertical="center"/>
    </xf>
    <xf numFmtId="0" fontId="46" fillId="9" borderId="7" xfId="0" applyFont="1" applyFill="1" applyBorder="1" applyAlignment="1">
      <alignment horizontal="center" vertical="center"/>
    </xf>
    <xf numFmtId="0" fontId="25" fillId="9" borderId="2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0" fontId="25" fillId="9" borderId="3" xfId="0" applyFont="1" applyFill="1" applyBorder="1" applyAlignment="1">
      <alignment horizontal="center"/>
    </xf>
    <xf numFmtId="43" fontId="46" fillId="9" borderId="8" xfId="1" applyFont="1" applyFill="1" applyBorder="1" applyAlignment="1">
      <alignment horizontal="center" vertical="center" wrapText="1"/>
    </xf>
    <xf numFmtId="43" fontId="46" fillId="9" borderId="10" xfId="1" applyFont="1" applyFill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55</xdr:row>
      <xdr:rowOff>152400</xdr:rowOff>
    </xdr:from>
    <xdr:to>
      <xdr:col>8</xdr:col>
      <xdr:colOff>784514</xdr:colOff>
      <xdr:row>60</xdr:row>
      <xdr:rowOff>152400</xdr:rowOff>
    </xdr:to>
    <xdr:sp macro="" textlink="">
      <xdr:nvSpPr>
        <xdr:cNvPr id="2" name="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981700" y="9972675"/>
          <a:ext cx="3165764" cy="904875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Guadalupe Esther  Cárdenas Guerrero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Subsecretaria de Egresos</a:t>
          </a:r>
        </a:p>
      </xdr:txBody>
    </xdr:sp>
    <xdr:clientData/>
  </xdr:twoCellAnchor>
  <xdr:twoCellAnchor>
    <xdr:from>
      <xdr:col>0</xdr:col>
      <xdr:colOff>600076</xdr:colOff>
      <xdr:row>56</xdr:row>
      <xdr:rowOff>19050</xdr:rowOff>
    </xdr:from>
    <xdr:to>
      <xdr:col>3</xdr:col>
      <xdr:colOff>962025</xdr:colOff>
      <xdr:row>60</xdr:row>
      <xdr:rowOff>161924</xdr:rowOff>
    </xdr:to>
    <xdr:sp macro="" textlink="">
      <xdr:nvSpPr>
        <xdr:cNvPr id="3" name="Texto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00076" y="10020300"/>
          <a:ext cx="3362324" cy="866774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América del Carmen Azar Pérez</a:t>
          </a: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Secretaria de Finanzas 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del Gobierno del Estado </a:t>
          </a: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19050</xdr:colOff>
      <xdr:row>4</xdr:row>
      <xdr:rowOff>179972</xdr:rowOff>
    </xdr:to>
    <xdr:pic>
      <xdr:nvPicPr>
        <xdr:cNvPr id="4" name="Imagen 13" descr="escud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9050" y="190500"/>
          <a:ext cx="762000" cy="932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2</xdr:col>
      <xdr:colOff>57150</xdr:colOff>
      <xdr:row>4</xdr:row>
      <xdr:rowOff>189497</xdr:rowOff>
    </xdr:to>
    <xdr:pic>
      <xdr:nvPicPr>
        <xdr:cNvPr id="2" name="Imagen 13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57150" y="0"/>
          <a:ext cx="762000" cy="961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914400</xdr:colOff>
      <xdr:row>34</xdr:row>
      <xdr:rowOff>142875</xdr:rowOff>
    </xdr:from>
    <xdr:to>
      <xdr:col>12</xdr:col>
      <xdr:colOff>584489</xdr:colOff>
      <xdr:row>39</xdr:row>
      <xdr:rowOff>142875</xdr:rowOff>
    </xdr:to>
    <xdr:sp macro="" textlink="">
      <xdr:nvSpPr>
        <xdr:cNvPr id="3" name="Texto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438775" y="6419850"/>
          <a:ext cx="3270539" cy="904875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Guadalupe Esther  Cárdenas Guerrero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Subsecretaria de Egresos</a:t>
          </a:r>
        </a:p>
      </xdr:txBody>
    </xdr:sp>
    <xdr:clientData/>
  </xdr:twoCellAnchor>
  <xdr:twoCellAnchor>
    <xdr:from>
      <xdr:col>1</xdr:col>
      <xdr:colOff>752476</xdr:colOff>
      <xdr:row>35</xdr:row>
      <xdr:rowOff>19050</xdr:rowOff>
    </xdr:from>
    <xdr:to>
      <xdr:col>7</xdr:col>
      <xdr:colOff>276225</xdr:colOff>
      <xdr:row>39</xdr:row>
      <xdr:rowOff>161924</xdr:rowOff>
    </xdr:to>
    <xdr:sp macro="" textlink="">
      <xdr:nvSpPr>
        <xdr:cNvPr id="4" name="Texto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752476" y="6477000"/>
          <a:ext cx="3514724" cy="866774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América del Carmen Azar Pérez</a:t>
          </a: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Secretaria de Finanzas del Gobierno del Estado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91</xdr:row>
      <xdr:rowOff>0</xdr:rowOff>
    </xdr:from>
    <xdr:to>
      <xdr:col>1</xdr:col>
      <xdr:colOff>3562350</xdr:colOff>
      <xdr:row>91</xdr:row>
      <xdr:rowOff>581024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7625" y="17706975"/>
          <a:ext cx="3590925" cy="58102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3562350</xdr:colOff>
      <xdr:row>91</xdr:row>
      <xdr:rowOff>0</xdr:rowOff>
    </xdr:from>
    <xdr:to>
      <xdr:col>4</xdr:col>
      <xdr:colOff>952500</xdr:colOff>
      <xdr:row>91</xdr:row>
      <xdr:rowOff>581024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638550" y="17706975"/>
          <a:ext cx="3305175" cy="58102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95250</xdr:colOff>
      <xdr:row>91</xdr:row>
      <xdr:rowOff>114300</xdr:rowOff>
    </xdr:from>
    <xdr:to>
      <xdr:col>1</xdr:col>
      <xdr:colOff>3390900</xdr:colOff>
      <xdr:row>91</xdr:row>
      <xdr:rowOff>114300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171450" y="17821275"/>
          <a:ext cx="3295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3619500</xdr:colOff>
      <xdr:row>91</xdr:row>
      <xdr:rowOff>114300</xdr:rowOff>
    </xdr:from>
    <xdr:to>
      <xdr:col>4</xdr:col>
      <xdr:colOff>828675</xdr:colOff>
      <xdr:row>91</xdr:row>
      <xdr:rowOff>114300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3695700" y="17821275"/>
          <a:ext cx="3152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</xdr:row>
      <xdr:rowOff>0</xdr:rowOff>
    </xdr:from>
    <xdr:to>
      <xdr:col>1</xdr:col>
      <xdr:colOff>590550</xdr:colOff>
      <xdr:row>5</xdr:row>
      <xdr:rowOff>156560</xdr:rowOff>
    </xdr:to>
    <xdr:pic>
      <xdr:nvPicPr>
        <xdr:cNvPr id="6" name="Imagen 13" descr="escud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47625" y="76200"/>
          <a:ext cx="619125" cy="728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2</xdr:row>
      <xdr:rowOff>0</xdr:rowOff>
    </xdr:from>
    <xdr:to>
      <xdr:col>4</xdr:col>
      <xdr:colOff>0</xdr:colOff>
      <xdr:row>4</xdr:row>
      <xdr:rowOff>95250</xdr:rowOff>
    </xdr:to>
    <xdr:pic>
      <xdr:nvPicPr>
        <xdr:cNvPr id="2" name="Picture 0" descr="375b490e-cc7c-40ce-b332-999cc6b2086b">
          <a:extLst>
            <a:ext uri="{FF2B5EF4-FFF2-40B4-BE49-F238E27FC236}">
              <a16:creationId xmlns:a16="http://schemas.microsoft.com/office/drawing/2014/main" id="{BE4CA47C-982C-4266-B0B3-631BA235C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23850"/>
          <a:ext cx="962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175</xdr:row>
      <xdr:rowOff>114300</xdr:rowOff>
    </xdr:from>
    <xdr:to>
      <xdr:col>7</xdr:col>
      <xdr:colOff>864505</xdr:colOff>
      <xdr:row>180</xdr:row>
      <xdr:rowOff>20918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2FBEA79-4EAC-4354-AF08-A261138B5801}"/>
            </a:ext>
          </a:extLst>
        </xdr:cNvPr>
        <xdr:cNvSpPr txBox="1"/>
      </xdr:nvSpPr>
      <xdr:spPr>
        <a:xfrm>
          <a:off x="590550" y="28451175"/>
          <a:ext cx="4131580" cy="7162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885825</xdr:colOff>
      <xdr:row>175</xdr:row>
      <xdr:rowOff>104775</xdr:rowOff>
    </xdr:from>
    <xdr:to>
      <xdr:col>16</xdr:col>
      <xdr:colOff>155191</xdr:colOff>
      <xdr:row>180</xdr:row>
      <xdr:rowOff>5593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A496378-A064-419E-95AA-3ED757C7CC15}"/>
            </a:ext>
          </a:extLst>
        </xdr:cNvPr>
        <xdr:cNvSpPr txBox="1"/>
      </xdr:nvSpPr>
      <xdr:spPr>
        <a:xfrm>
          <a:off x="5314950" y="28441650"/>
          <a:ext cx="4289041" cy="710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Ing. Carmen Rafael Valle Cambraniz</a:t>
          </a:r>
          <a:endParaRPr lang="es-MX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Subsecretario de Programación y Presupuesto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</xdr:row>
      <xdr:rowOff>76200</xdr:rowOff>
    </xdr:from>
    <xdr:to>
      <xdr:col>4</xdr:col>
      <xdr:colOff>142875</xdr:colOff>
      <xdr:row>3</xdr:row>
      <xdr:rowOff>276225</xdr:rowOff>
    </xdr:to>
    <xdr:pic>
      <xdr:nvPicPr>
        <xdr:cNvPr id="2" name="Picture 0" descr="5083fcc7-b492-4de6-bcbd-9f4e27674da8">
          <a:extLst>
            <a:ext uri="{FF2B5EF4-FFF2-40B4-BE49-F238E27FC236}">
              <a16:creationId xmlns:a16="http://schemas.microsoft.com/office/drawing/2014/main" id="{D9601A02-D6E8-4486-8BD0-DBFEE636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400050"/>
          <a:ext cx="1133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83820</xdr:colOff>
      <xdr:row>92</xdr:row>
      <xdr:rowOff>99060</xdr:rowOff>
    </xdr:from>
    <xdr:to>
      <xdr:col>8</xdr:col>
      <xdr:colOff>521594</xdr:colOff>
      <xdr:row>96</xdr:row>
      <xdr:rowOff>42757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C667620-A4E8-4317-B3F1-8688DC9DCE85}"/>
            </a:ext>
          </a:extLst>
        </xdr:cNvPr>
        <xdr:cNvSpPr txBox="1"/>
      </xdr:nvSpPr>
      <xdr:spPr>
        <a:xfrm>
          <a:off x="1264920" y="14996160"/>
          <a:ext cx="3981074" cy="5913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219076</xdr:colOff>
      <xdr:row>92</xdr:row>
      <xdr:rowOff>60960</xdr:rowOff>
    </xdr:from>
    <xdr:to>
      <xdr:col>14</xdr:col>
      <xdr:colOff>333376</xdr:colOff>
      <xdr:row>96</xdr:row>
      <xdr:rowOff>84968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C70AADF-1E14-48D1-9809-2800B28A3B32}"/>
            </a:ext>
          </a:extLst>
        </xdr:cNvPr>
        <xdr:cNvSpPr txBox="1"/>
      </xdr:nvSpPr>
      <xdr:spPr>
        <a:xfrm>
          <a:off x="5534026" y="14958060"/>
          <a:ext cx="3067050" cy="6717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Ing. Carmen Rafael Valle Cambraniz</a:t>
          </a:r>
          <a:endParaRPr lang="es-MX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Subsecretario de Programación y Presupuesto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2</xdr:row>
      <xdr:rowOff>0</xdr:rowOff>
    </xdr:from>
    <xdr:to>
      <xdr:col>4</xdr:col>
      <xdr:colOff>295275</xdr:colOff>
      <xdr:row>4</xdr:row>
      <xdr:rowOff>66675</xdr:rowOff>
    </xdr:to>
    <xdr:pic>
      <xdr:nvPicPr>
        <xdr:cNvPr id="2" name="Picture 0" descr="375c8d12-db37-41e7-86b5-b7176d9d97cf">
          <a:extLst>
            <a:ext uri="{FF2B5EF4-FFF2-40B4-BE49-F238E27FC236}">
              <a16:creationId xmlns:a16="http://schemas.microsoft.com/office/drawing/2014/main" id="{91BCECEE-11F2-40D2-AA9D-BE89902A6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323850"/>
          <a:ext cx="11049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129540</xdr:colOff>
      <xdr:row>101</xdr:row>
      <xdr:rowOff>30480</xdr:rowOff>
    </xdr:from>
    <xdr:to>
      <xdr:col>8</xdr:col>
      <xdr:colOff>340624</xdr:colOff>
      <xdr:row>104</xdr:row>
      <xdr:rowOff>141817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CDC8002-2928-4479-B5CA-6CB3D6E05FC1}"/>
            </a:ext>
          </a:extLst>
        </xdr:cNvPr>
        <xdr:cNvSpPr txBox="1"/>
      </xdr:nvSpPr>
      <xdr:spPr>
        <a:xfrm>
          <a:off x="1310640" y="16384905"/>
          <a:ext cx="3754384" cy="5971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906780</xdr:colOff>
      <xdr:row>101</xdr:row>
      <xdr:rowOff>7620</xdr:rowOff>
    </xdr:from>
    <xdr:to>
      <xdr:col>17</xdr:col>
      <xdr:colOff>44660</xdr:colOff>
      <xdr:row>105</xdr:row>
      <xdr:rowOff>22077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6E5A3F4-A1F3-4A3B-B2BD-443C7D47CE5A}"/>
            </a:ext>
          </a:extLst>
        </xdr:cNvPr>
        <xdr:cNvSpPr txBox="1"/>
      </xdr:nvSpPr>
      <xdr:spPr>
        <a:xfrm>
          <a:off x="5316855" y="16362045"/>
          <a:ext cx="4767155" cy="6621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Ing. Carmen Rafael Valle Cambraniz</a:t>
          </a:r>
          <a:endParaRPr lang="es-MX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Subsecretario de Programación y Presupuesto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32657</xdr:colOff>
      <xdr:row>84</xdr:row>
      <xdr:rowOff>10887</xdr:rowOff>
    </xdr:from>
    <xdr:to>
      <xdr:col>5</xdr:col>
      <xdr:colOff>248693</xdr:colOff>
      <xdr:row>88</xdr:row>
      <xdr:rowOff>10612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4E7EB7A-DCC3-417C-B7AD-C662A9F88BB5}"/>
            </a:ext>
          </a:extLst>
        </xdr:cNvPr>
        <xdr:cNvSpPr txBox="1"/>
      </xdr:nvSpPr>
      <xdr:spPr>
        <a:xfrm>
          <a:off x="794657" y="16012887"/>
          <a:ext cx="3264036" cy="761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7620</xdr:colOff>
      <xdr:row>84</xdr:row>
      <xdr:rowOff>32657</xdr:rowOff>
    </xdr:from>
    <xdr:to>
      <xdr:col>9</xdr:col>
      <xdr:colOff>438495</xdr:colOff>
      <xdr:row>88</xdr:row>
      <xdr:rowOff>87563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38B196-9FAA-41E0-BDFE-1F79CF0D36B4}"/>
            </a:ext>
          </a:extLst>
        </xdr:cNvPr>
        <xdr:cNvSpPr txBox="1"/>
      </xdr:nvSpPr>
      <xdr:spPr>
        <a:xfrm>
          <a:off x="4579620" y="16034657"/>
          <a:ext cx="2716875" cy="8169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Ing. Carmen Rafael Valle Cambraniz</a:t>
          </a:r>
          <a:endParaRPr lang="es-MX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Subsecretario de Programación y Presupuesto</a:t>
          </a:r>
          <a:endParaRPr lang="es-MX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185057</xdr:colOff>
      <xdr:row>2</xdr:row>
      <xdr:rowOff>87086</xdr:rowOff>
    </xdr:from>
    <xdr:to>
      <xdr:col>3</xdr:col>
      <xdr:colOff>936171</xdr:colOff>
      <xdr:row>8</xdr:row>
      <xdr:rowOff>32657</xdr:rowOff>
    </xdr:to>
    <xdr:pic>
      <xdr:nvPicPr>
        <xdr:cNvPr id="4" name="Picture 0" descr="32a9f0f7-5755-4033-bade-d0a02e4999f8">
          <a:extLst>
            <a:ext uri="{FF2B5EF4-FFF2-40B4-BE49-F238E27FC236}">
              <a16:creationId xmlns:a16="http://schemas.microsoft.com/office/drawing/2014/main" id="{C3A55E50-7F86-4A07-A136-192A76A1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057" y="468086"/>
          <a:ext cx="1341664" cy="1088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A3" sqref="A3:O6"/>
    </sheetView>
  </sheetViews>
  <sheetFormatPr baseColWidth="10" defaultRowHeight="15" x14ac:dyDescent="0.25"/>
  <cols>
    <col min="3" max="3" width="18.28515625" bestFit="1" customWidth="1"/>
    <col min="4" max="4" width="11.5703125" bestFit="1" customWidth="1"/>
    <col min="5" max="5" width="14.28515625" customWidth="1"/>
    <col min="6" max="6" width="14.7109375" customWidth="1"/>
    <col min="7" max="7" width="18.28515625" bestFit="1" customWidth="1"/>
    <col min="8" max="8" width="13.7109375" bestFit="1" customWidth="1"/>
    <col min="9" max="9" width="11.5703125" bestFit="1" customWidth="1"/>
  </cols>
  <sheetData>
    <row r="1" spans="1:15" ht="15.75" x14ac:dyDescent="0.3">
      <c r="A1" s="213" t="s">
        <v>0</v>
      </c>
      <c r="B1" s="213"/>
      <c r="C1" s="213"/>
      <c r="D1" s="213"/>
      <c r="E1" s="213"/>
      <c r="F1" s="213"/>
      <c r="G1" s="213"/>
      <c r="H1" s="213"/>
      <c r="I1" s="213"/>
    </row>
    <row r="3" spans="1:15" ht="15.75" x14ac:dyDescent="0.3">
      <c r="A3" s="214" t="s">
        <v>56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6"/>
    </row>
    <row r="4" spans="1:15" ht="15.75" x14ac:dyDescent="0.3">
      <c r="A4" s="217" t="s">
        <v>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9"/>
    </row>
    <row r="5" spans="1:15" ht="15.75" x14ac:dyDescent="0.3">
      <c r="A5" s="217" t="s">
        <v>57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9"/>
    </row>
    <row r="6" spans="1:15" ht="15.75" x14ac:dyDescent="0.3">
      <c r="A6" s="220" t="s">
        <v>36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2"/>
    </row>
    <row r="7" spans="1:15" ht="15" customHeight="1" x14ac:dyDescent="0.25">
      <c r="A7" s="207" t="s">
        <v>58</v>
      </c>
      <c r="B7" s="208"/>
      <c r="C7" s="202" t="s">
        <v>60</v>
      </c>
      <c r="D7" s="202" t="s">
        <v>1</v>
      </c>
      <c r="E7" s="202" t="s">
        <v>2</v>
      </c>
      <c r="F7" s="202" t="s">
        <v>3</v>
      </c>
      <c r="G7" s="202" t="s">
        <v>59</v>
      </c>
      <c r="H7" s="202" t="s">
        <v>4</v>
      </c>
      <c r="I7" s="202" t="s">
        <v>5</v>
      </c>
      <c r="J7" s="202" t="s">
        <v>61</v>
      </c>
      <c r="K7" s="202" t="s">
        <v>62</v>
      </c>
      <c r="L7" s="202" t="s">
        <v>63</v>
      </c>
      <c r="M7" s="202" t="s">
        <v>64</v>
      </c>
      <c r="N7" s="202" t="s">
        <v>65</v>
      </c>
      <c r="O7" s="202" t="s">
        <v>66</v>
      </c>
    </row>
    <row r="8" spans="1:15" x14ac:dyDescent="0.25">
      <c r="A8" s="209"/>
      <c r="B8" s="210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</row>
    <row r="9" spans="1:15" x14ac:dyDescent="0.25">
      <c r="A9" s="209"/>
      <c r="B9" s="210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</row>
    <row r="10" spans="1:15" x14ac:dyDescent="0.25">
      <c r="A10" s="211"/>
      <c r="B10" s="212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</row>
    <row r="11" spans="1:15" ht="6" customHeight="1" x14ac:dyDescent="0.25">
      <c r="A11" s="1"/>
      <c r="B11" s="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x14ac:dyDescent="0.25">
      <c r="A12" s="200" t="s">
        <v>7</v>
      </c>
      <c r="B12" s="20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x14ac:dyDescent="0.25">
      <c r="A13" s="205" t="s">
        <v>8</v>
      </c>
      <c r="B13" s="206"/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/>
      <c r="K13" s="15"/>
      <c r="L13" s="15"/>
      <c r="M13" s="15"/>
      <c r="N13" s="15"/>
      <c r="O13" s="15"/>
    </row>
    <row r="14" spans="1:15" x14ac:dyDescent="0.25">
      <c r="A14" s="198" t="s">
        <v>11</v>
      </c>
      <c r="B14" s="199"/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/>
      <c r="K14" s="15"/>
      <c r="L14" s="15"/>
      <c r="M14" s="15"/>
      <c r="N14" s="15"/>
      <c r="O14" s="15"/>
    </row>
    <row r="15" spans="1:15" x14ac:dyDescent="0.25">
      <c r="A15" s="198" t="s">
        <v>9</v>
      </c>
      <c r="B15" s="199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/>
      <c r="K15" s="15"/>
      <c r="L15" s="15"/>
      <c r="M15" s="15"/>
      <c r="N15" s="15"/>
      <c r="O15" s="15"/>
    </row>
    <row r="16" spans="1:15" x14ac:dyDescent="0.25">
      <c r="A16" s="198" t="s">
        <v>10</v>
      </c>
      <c r="B16" s="199"/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/>
      <c r="K16" s="15"/>
      <c r="L16" s="15"/>
      <c r="M16" s="15"/>
      <c r="N16" s="15"/>
      <c r="O16" s="15"/>
    </row>
    <row r="17" spans="1:15" x14ac:dyDescent="0.25">
      <c r="A17" s="5"/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x14ac:dyDescent="0.25">
      <c r="A18" s="190" t="s">
        <v>12</v>
      </c>
      <c r="B18" s="191"/>
      <c r="C18" s="16">
        <f>+C19+C23+C24</f>
        <v>809738379.08000004</v>
      </c>
      <c r="D18" s="16">
        <f t="shared" ref="D18:I18" si="0">+D19+D23+D24</f>
        <v>0</v>
      </c>
      <c r="E18" s="16">
        <f t="shared" si="0"/>
        <v>1748636.51</v>
      </c>
      <c r="F18" s="16">
        <f t="shared" si="0"/>
        <v>0</v>
      </c>
      <c r="G18" s="16">
        <f t="shared" si="0"/>
        <v>807989742.57000005</v>
      </c>
      <c r="H18" s="16">
        <f t="shared" si="0"/>
        <v>5720388.54</v>
      </c>
      <c r="I18" s="16">
        <f t="shared" si="0"/>
        <v>0</v>
      </c>
      <c r="J18" s="16"/>
      <c r="K18" s="16"/>
      <c r="L18" s="16"/>
      <c r="M18" s="16"/>
      <c r="N18" s="16"/>
      <c r="O18" s="16"/>
    </row>
    <row r="19" spans="1:15" x14ac:dyDescent="0.25">
      <c r="A19" s="198" t="s">
        <v>13</v>
      </c>
      <c r="B19" s="199"/>
      <c r="C19" s="16">
        <f>SUM(C20:C22)</f>
        <v>809738379.08000004</v>
      </c>
      <c r="D19" s="16">
        <f t="shared" ref="D19:I19" si="1">SUM(D20:D22)</f>
        <v>0</v>
      </c>
      <c r="E19" s="16">
        <f t="shared" si="1"/>
        <v>1748636.51</v>
      </c>
      <c r="F19" s="16">
        <f t="shared" si="1"/>
        <v>0</v>
      </c>
      <c r="G19" s="16">
        <f t="shared" si="1"/>
        <v>807989742.57000005</v>
      </c>
      <c r="H19" s="16">
        <f t="shared" si="1"/>
        <v>5720388.54</v>
      </c>
      <c r="I19" s="16">
        <f t="shared" si="1"/>
        <v>0</v>
      </c>
      <c r="J19" s="16"/>
      <c r="K19" s="16"/>
      <c r="L19" s="16"/>
      <c r="M19" s="16"/>
      <c r="N19" s="16"/>
      <c r="O19" s="16"/>
    </row>
    <row r="20" spans="1:15" x14ac:dyDescent="0.25">
      <c r="A20" s="4"/>
      <c r="B20" s="11"/>
      <c r="C20" s="16">
        <v>529252522.39000005</v>
      </c>
      <c r="D20" s="16">
        <v>0</v>
      </c>
      <c r="E20" s="16">
        <v>1748636.51</v>
      </c>
      <c r="F20" s="16">
        <v>0</v>
      </c>
      <c r="G20" s="16">
        <f>+C20+D20-E20+F20</f>
        <v>527503885.88000005</v>
      </c>
      <c r="H20" s="16">
        <v>5720388.54</v>
      </c>
      <c r="I20" s="16">
        <v>0</v>
      </c>
      <c r="J20" s="16"/>
      <c r="K20" s="16"/>
      <c r="L20" s="16"/>
      <c r="M20" s="16"/>
      <c r="N20" s="16"/>
      <c r="O20" s="16"/>
    </row>
    <row r="21" spans="1:15" x14ac:dyDescent="0.25">
      <c r="A21" s="4"/>
      <c r="B21" s="11"/>
      <c r="C21" s="16">
        <v>172532015.05000001</v>
      </c>
      <c r="D21" s="16">
        <v>0</v>
      </c>
      <c r="E21" s="16"/>
      <c r="F21" s="16">
        <v>0</v>
      </c>
      <c r="G21" s="16">
        <f t="shared" ref="G21:G22" si="2">+C21+D21-E21+F21</f>
        <v>172532015.05000001</v>
      </c>
      <c r="H21" s="16"/>
      <c r="I21" s="16">
        <v>0</v>
      </c>
      <c r="J21" s="16"/>
      <c r="K21" s="16"/>
      <c r="L21" s="16"/>
      <c r="M21" s="16"/>
      <c r="N21" s="16"/>
      <c r="O21" s="16"/>
    </row>
    <row r="22" spans="1:15" x14ac:dyDescent="0.25">
      <c r="A22" s="4"/>
      <c r="B22" s="11"/>
      <c r="C22" s="16">
        <v>107953841.64000002</v>
      </c>
      <c r="D22" s="16">
        <v>0</v>
      </c>
      <c r="E22" s="16"/>
      <c r="F22" s="16">
        <v>0</v>
      </c>
      <c r="G22" s="16">
        <f t="shared" si="2"/>
        <v>107953841.64000002</v>
      </c>
      <c r="H22" s="16"/>
      <c r="I22" s="16">
        <v>0</v>
      </c>
      <c r="J22" s="16"/>
      <c r="K22" s="16"/>
      <c r="L22" s="16"/>
      <c r="M22" s="16"/>
      <c r="N22" s="16"/>
      <c r="O22" s="16"/>
    </row>
    <row r="23" spans="1:15" x14ac:dyDescent="0.25">
      <c r="A23" s="198" t="s">
        <v>14</v>
      </c>
      <c r="B23" s="199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/>
      <c r="K23" s="15"/>
      <c r="L23" s="15"/>
      <c r="M23" s="15"/>
      <c r="N23" s="15"/>
      <c r="O23" s="15"/>
    </row>
    <row r="24" spans="1:15" x14ac:dyDescent="0.25">
      <c r="A24" s="198" t="s">
        <v>15</v>
      </c>
      <c r="B24" s="199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/>
      <c r="K24" s="15"/>
      <c r="L24" s="15"/>
      <c r="M24" s="15"/>
      <c r="N24" s="15"/>
      <c r="O24" s="15"/>
    </row>
    <row r="25" spans="1:15" ht="7.5" customHeight="1" x14ac:dyDescent="0.25">
      <c r="A25" s="1"/>
      <c r="B25" s="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25">
      <c r="A26" s="200" t="s">
        <v>16</v>
      </c>
      <c r="B26" s="20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6.75" customHeight="1" x14ac:dyDescent="0.25">
      <c r="A27" s="1"/>
      <c r="B27" s="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7.5" customHeight="1" x14ac:dyDescent="0.25">
      <c r="A28" s="1"/>
      <c r="B28" s="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5">
      <c r="A29" s="194" t="s">
        <v>17</v>
      </c>
      <c r="B29" s="19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x14ac:dyDescent="0.25">
      <c r="A30" s="194"/>
      <c r="B30" s="19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7.5" customHeight="1" x14ac:dyDescent="0.25">
      <c r="A31" s="1"/>
      <c r="B31" s="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6" customHeight="1" x14ac:dyDescent="0.25">
      <c r="A32" s="1"/>
      <c r="B32" s="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6" customHeight="1" x14ac:dyDescent="0.25">
      <c r="A33" s="1"/>
      <c r="B33" s="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25">
      <c r="A34" s="194" t="s">
        <v>18</v>
      </c>
      <c r="B34" s="195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25">
      <c r="A35" s="194"/>
      <c r="B35" s="195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25">
      <c r="A36" s="190" t="s">
        <v>19</v>
      </c>
      <c r="B36" s="19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x14ac:dyDescent="0.25">
      <c r="A37" s="190" t="s">
        <v>69</v>
      </c>
      <c r="B37" s="19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25">
      <c r="A38" s="190" t="s">
        <v>21</v>
      </c>
      <c r="B38" s="19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6.75" customHeight="1" x14ac:dyDescent="0.25">
      <c r="A39" s="1"/>
      <c r="B39" s="3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" customHeight="1" x14ac:dyDescent="0.25">
      <c r="A40" s="194" t="s">
        <v>22</v>
      </c>
      <c r="B40" s="195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25">
      <c r="A41" s="194"/>
      <c r="B41" s="195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x14ac:dyDescent="0.25">
      <c r="A42" s="194"/>
      <c r="B42" s="195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x14ac:dyDescent="0.25">
      <c r="A43" s="196" t="s">
        <v>23</v>
      </c>
      <c r="B43" s="19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x14ac:dyDescent="0.25">
      <c r="A44" s="196" t="s">
        <v>24</v>
      </c>
      <c r="B44" s="19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x14ac:dyDescent="0.25">
      <c r="A45" s="196" t="s">
        <v>25</v>
      </c>
      <c r="B45" s="19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x14ac:dyDescent="0.25">
      <c r="A46" s="6"/>
      <c r="B46" s="1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x14ac:dyDescent="0.25">
      <c r="A47" s="194" t="s">
        <v>67</v>
      </c>
      <c r="B47" s="19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x14ac:dyDescent="0.25">
      <c r="A48" s="194"/>
      <c r="B48" s="19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x14ac:dyDescent="0.25">
      <c r="A49" s="190" t="s">
        <v>68</v>
      </c>
      <c r="B49" s="191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x14ac:dyDescent="0.25">
      <c r="A50" s="190" t="s">
        <v>20</v>
      </c>
      <c r="B50" s="191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x14ac:dyDescent="0.25">
      <c r="A51" s="192" t="s">
        <v>70</v>
      </c>
      <c r="B51" s="19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x14ac:dyDescent="0.25">
      <c r="E52" s="2"/>
    </row>
  </sheetData>
  <mergeCells count="42">
    <mergeCell ref="A1:I1"/>
    <mergeCell ref="A3:O3"/>
    <mergeCell ref="A4:O4"/>
    <mergeCell ref="A5:O5"/>
    <mergeCell ref="A6:O6"/>
    <mergeCell ref="A14:B14"/>
    <mergeCell ref="G7:G10"/>
    <mergeCell ref="H7:H10"/>
    <mergeCell ref="I7:I10"/>
    <mergeCell ref="J7:J10"/>
    <mergeCell ref="A7:B10"/>
    <mergeCell ref="C7:C10"/>
    <mergeCell ref="D7:D10"/>
    <mergeCell ref="E7:E10"/>
    <mergeCell ref="F7:F10"/>
    <mergeCell ref="M7:M10"/>
    <mergeCell ref="N7:N10"/>
    <mergeCell ref="O7:O10"/>
    <mergeCell ref="A12:B12"/>
    <mergeCell ref="A13:B13"/>
    <mergeCell ref="K7:K10"/>
    <mergeCell ref="L7:L10"/>
    <mergeCell ref="A38:B38"/>
    <mergeCell ref="A15:B15"/>
    <mergeCell ref="A16:B16"/>
    <mergeCell ref="A18:B18"/>
    <mergeCell ref="A19:B19"/>
    <mergeCell ref="A23:B23"/>
    <mergeCell ref="A24:B24"/>
    <mergeCell ref="A26:B26"/>
    <mergeCell ref="A29:B30"/>
    <mergeCell ref="A34:B35"/>
    <mergeCell ref="A36:B36"/>
    <mergeCell ref="A37:B37"/>
    <mergeCell ref="A50:B50"/>
    <mergeCell ref="A51:B51"/>
    <mergeCell ref="A40:B42"/>
    <mergeCell ref="A43:B43"/>
    <mergeCell ref="A44:B44"/>
    <mergeCell ref="A45:B45"/>
    <mergeCell ref="A47:B48"/>
    <mergeCell ref="A49:B49"/>
  </mergeCells>
  <pageMargins left="0.11811023622047244" right="0" top="0.11811023622047244" bottom="0.39370078740157483" header="0.11811023622047244" footer="0.1181102362204724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3"/>
  <sheetViews>
    <sheetView workbookViewId="0">
      <selection activeCell="C27" sqref="C27"/>
    </sheetView>
  </sheetViews>
  <sheetFormatPr baseColWidth="10" defaultRowHeight="14.25" x14ac:dyDescent="0.2"/>
  <cols>
    <col min="1" max="1" width="11.42578125" style="31"/>
    <col min="2" max="2" width="16.5703125" style="31" customWidth="1"/>
    <col min="3" max="3" width="17" style="31" customWidth="1"/>
    <col min="4" max="4" width="16" style="31" customWidth="1"/>
    <col min="5" max="5" width="15.7109375" style="31" customWidth="1"/>
    <col min="6" max="6" width="15.140625" style="31" customWidth="1"/>
    <col min="7" max="7" width="17.7109375" style="31" customWidth="1"/>
    <col min="8" max="8" width="15.85546875" style="31" customWidth="1"/>
    <col min="9" max="9" width="13.85546875" style="31" customWidth="1"/>
    <col min="10" max="11" width="11.42578125" style="31"/>
    <col min="12" max="12" width="15.140625" style="31" bestFit="1" customWidth="1"/>
    <col min="13" max="16384" width="11.42578125" style="31"/>
  </cols>
  <sheetData>
    <row r="2" spans="1:12" ht="15" x14ac:dyDescent="0.25">
      <c r="A2" s="256" t="s">
        <v>95</v>
      </c>
      <c r="B2" s="256"/>
      <c r="C2" s="256"/>
      <c r="D2" s="256"/>
      <c r="E2" s="256"/>
      <c r="F2" s="256"/>
      <c r="G2" s="256"/>
      <c r="H2" s="256"/>
      <c r="I2" s="256"/>
    </row>
    <row r="3" spans="1:12" ht="15" x14ac:dyDescent="0.25">
      <c r="A3" s="256" t="s">
        <v>96</v>
      </c>
      <c r="B3" s="256"/>
      <c r="C3" s="256"/>
      <c r="D3" s="256"/>
      <c r="E3" s="256"/>
      <c r="F3" s="256"/>
      <c r="G3" s="256"/>
      <c r="H3" s="256"/>
      <c r="I3" s="256"/>
    </row>
    <row r="4" spans="1:12" ht="15" x14ac:dyDescent="0.25">
      <c r="A4" s="256" t="s">
        <v>93</v>
      </c>
      <c r="B4" s="256"/>
      <c r="C4" s="256"/>
      <c r="D4" s="256"/>
      <c r="E4" s="256"/>
      <c r="F4" s="256"/>
      <c r="G4" s="256"/>
      <c r="H4" s="256"/>
      <c r="I4" s="256"/>
    </row>
    <row r="5" spans="1:12" ht="15" x14ac:dyDescent="0.25">
      <c r="A5" s="257" t="s">
        <v>36</v>
      </c>
      <c r="B5" s="257"/>
      <c r="C5" s="257"/>
      <c r="D5" s="257"/>
      <c r="E5" s="257"/>
      <c r="F5" s="257"/>
      <c r="G5" s="257"/>
      <c r="H5" s="257"/>
      <c r="I5" s="257"/>
    </row>
    <row r="6" spans="1:12" ht="15" customHeight="1" x14ac:dyDescent="0.2">
      <c r="A6" s="258" t="s">
        <v>58</v>
      </c>
      <c r="B6" s="259"/>
      <c r="C6" s="252" t="s">
        <v>94</v>
      </c>
      <c r="D6" s="252" t="s">
        <v>1</v>
      </c>
      <c r="E6" s="252" t="s">
        <v>2</v>
      </c>
      <c r="F6" s="252" t="s">
        <v>3</v>
      </c>
      <c r="G6" s="252" t="s">
        <v>59</v>
      </c>
      <c r="H6" s="252" t="s">
        <v>4</v>
      </c>
      <c r="I6" s="252" t="s">
        <v>5</v>
      </c>
    </row>
    <row r="7" spans="1:12" x14ac:dyDescent="0.2">
      <c r="A7" s="260"/>
      <c r="B7" s="261"/>
      <c r="C7" s="252"/>
      <c r="D7" s="252"/>
      <c r="E7" s="252"/>
      <c r="F7" s="252"/>
      <c r="G7" s="252"/>
      <c r="H7" s="252"/>
      <c r="I7" s="252"/>
    </row>
    <row r="8" spans="1:12" x14ac:dyDescent="0.2">
      <c r="A8" s="260"/>
      <c r="B8" s="261"/>
      <c r="C8" s="252"/>
      <c r="D8" s="252"/>
      <c r="E8" s="252"/>
      <c r="F8" s="252"/>
      <c r="G8" s="252"/>
      <c r="H8" s="252"/>
      <c r="I8" s="252"/>
    </row>
    <row r="9" spans="1:12" x14ac:dyDescent="0.2">
      <c r="A9" s="262"/>
      <c r="B9" s="263"/>
      <c r="C9" s="253"/>
      <c r="D9" s="253"/>
      <c r="E9" s="253"/>
      <c r="F9" s="253"/>
      <c r="G9" s="253"/>
      <c r="H9" s="253"/>
      <c r="I9" s="253"/>
    </row>
    <row r="10" spans="1:12" ht="6" customHeight="1" x14ac:dyDescent="0.2">
      <c r="A10" s="32"/>
      <c r="B10" s="33"/>
      <c r="C10" s="34"/>
      <c r="D10" s="34"/>
      <c r="E10" s="34"/>
      <c r="F10" s="34"/>
      <c r="G10" s="34"/>
      <c r="H10" s="34"/>
      <c r="I10" s="34"/>
    </row>
    <row r="11" spans="1:12" x14ac:dyDescent="0.2">
      <c r="A11" s="246" t="s">
        <v>7</v>
      </c>
      <c r="B11" s="247"/>
      <c r="C11" s="35">
        <f>+C12+C17</f>
        <v>798716140.88</v>
      </c>
      <c r="D11" s="35">
        <v>0</v>
      </c>
      <c r="E11" s="35">
        <f t="shared" ref="E11:H11" si="0">+E12+E17</f>
        <v>2989173.6</v>
      </c>
      <c r="F11" s="35">
        <v>0</v>
      </c>
      <c r="G11" s="35">
        <f t="shared" si="0"/>
        <v>795726967.28000009</v>
      </c>
      <c r="H11" s="35">
        <f t="shared" si="0"/>
        <v>13753025.66</v>
      </c>
      <c r="I11" s="35">
        <v>0</v>
      </c>
    </row>
    <row r="12" spans="1:12" x14ac:dyDescent="0.2">
      <c r="A12" s="254" t="s">
        <v>8</v>
      </c>
      <c r="B12" s="255"/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L12" s="36"/>
    </row>
    <row r="13" spans="1:12" x14ac:dyDescent="0.2">
      <c r="A13" s="244" t="s">
        <v>11</v>
      </c>
      <c r="B13" s="245"/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</row>
    <row r="14" spans="1:12" x14ac:dyDescent="0.2">
      <c r="A14" s="244" t="s">
        <v>9</v>
      </c>
      <c r="B14" s="245"/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</row>
    <row r="15" spans="1:12" x14ac:dyDescent="0.2">
      <c r="A15" s="244" t="s">
        <v>10</v>
      </c>
      <c r="B15" s="245"/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</row>
    <row r="16" spans="1:12" ht="9" customHeight="1" x14ac:dyDescent="0.2">
      <c r="A16" s="37"/>
      <c r="B16" s="38"/>
      <c r="C16" s="39"/>
      <c r="D16" s="39"/>
      <c r="E16" s="39"/>
      <c r="F16" s="39"/>
      <c r="G16" s="39"/>
      <c r="H16" s="39"/>
      <c r="I16" s="39"/>
    </row>
    <row r="17" spans="1:9" x14ac:dyDescent="0.2">
      <c r="A17" s="223" t="s">
        <v>12</v>
      </c>
      <c r="B17" s="224"/>
      <c r="C17" s="35">
        <f>+C18+C22+C23</f>
        <v>798716140.88</v>
      </c>
      <c r="D17" s="35">
        <v>0</v>
      </c>
      <c r="E17" s="35">
        <f t="shared" ref="E17:H17" si="1">+E18+E22+E23</f>
        <v>2989173.6</v>
      </c>
      <c r="F17" s="35">
        <v>0</v>
      </c>
      <c r="G17" s="35">
        <f>+G18+G22+G23</f>
        <v>795726967.28000009</v>
      </c>
      <c r="H17" s="35">
        <f t="shared" si="1"/>
        <v>13753025.66</v>
      </c>
      <c r="I17" s="35">
        <v>0</v>
      </c>
    </row>
    <row r="18" spans="1:9" x14ac:dyDescent="0.2">
      <c r="A18" s="244" t="s">
        <v>71</v>
      </c>
      <c r="B18" s="245"/>
      <c r="C18" s="35">
        <f>SUM(C19:C21)</f>
        <v>798716140.88</v>
      </c>
      <c r="D18" s="35">
        <v>0</v>
      </c>
      <c r="E18" s="35">
        <f t="shared" ref="E18:H18" si="2">SUM(E19:E21)</f>
        <v>2989173.6</v>
      </c>
      <c r="F18" s="35">
        <v>0</v>
      </c>
      <c r="G18" s="35">
        <f t="shared" si="2"/>
        <v>795726967.28000009</v>
      </c>
      <c r="H18" s="35">
        <f t="shared" si="2"/>
        <v>13753025.66</v>
      </c>
      <c r="I18" s="35">
        <v>0</v>
      </c>
    </row>
    <row r="19" spans="1:9" x14ac:dyDescent="0.2">
      <c r="A19" s="244" t="s">
        <v>73</v>
      </c>
      <c r="B19" s="245"/>
      <c r="C19" s="35">
        <v>521900072.74000001</v>
      </c>
      <c r="D19" s="35">
        <v>0</v>
      </c>
      <c r="E19" s="35">
        <v>1993946.06</v>
      </c>
      <c r="F19" s="35">
        <v>0</v>
      </c>
      <c r="G19" s="35">
        <f>+C19+D19-E19+F19</f>
        <v>519906126.68000001</v>
      </c>
      <c r="H19" s="35">
        <v>8961456.4600000009</v>
      </c>
      <c r="I19" s="35">
        <v>0</v>
      </c>
    </row>
    <row r="20" spans="1:9" x14ac:dyDescent="0.2">
      <c r="A20" s="244" t="s">
        <v>73</v>
      </c>
      <c r="B20" s="245"/>
      <c r="C20" s="35">
        <v>170274660.55000001</v>
      </c>
      <c r="D20" s="35">
        <v>0</v>
      </c>
      <c r="E20" s="35">
        <v>612182.79</v>
      </c>
      <c r="F20" s="35">
        <v>0</v>
      </c>
      <c r="G20" s="35">
        <f t="shared" ref="G20:G21" si="3">+C20+D20-E20+F20</f>
        <v>169662477.76000002</v>
      </c>
      <c r="H20" s="35">
        <v>2947382.44</v>
      </c>
      <c r="I20" s="35">
        <v>0</v>
      </c>
    </row>
    <row r="21" spans="1:9" x14ac:dyDescent="0.2">
      <c r="A21" s="244" t="s">
        <v>73</v>
      </c>
      <c r="B21" s="245"/>
      <c r="C21" s="35">
        <v>106541407.59</v>
      </c>
      <c r="D21" s="35">
        <v>0</v>
      </c>
      <c r="E21" s="35">
        <v>383044.75</v>
      </c>
      <c r="F21" s="35">
        <v>0</v>
      </c>
      <c r="G21" s="35">
        <f t="shared" si="3"/>
        <v>106158362.84</v>
      </c>
      <c r="H21" s="35">
        <v>1844186.76</v>
      </c>
      <c r="I21" s="35">
        <v>0</v>
      </c>
    </row>
    <row r="22" spans="1:9" x14ac:dyDescent="0.2">
      <c r="A22" s="244" t="s">
        <v>72</v>
      </c>
      <c r="B22" s="245"/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</row>
    <row r="23" spans="1:9" x14ac:dyDescent="0.2">
      <c r="A23" s="244" t="s">
        <v>15</v>
      </c>
      <c r="B23" s="245"/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</row>
    <row r="24" spans="1:9" ht="7.5" customHeight="1" x14ac:dyDescent="0.2">
      <c r="A24" s="32"/>
      <c r="B24" s="33"/>
      <c r="C24" s="39"/>
      <c r="D24" s="39"/>
      <c r="E24" s="39"/>
      <c r="F24" s="39"/>
      <c r="G24" s="39"/>
      <c r="H24" s="39"/>
      <c r="I24" s="39"/>
    </row>
    <row r="25" spans="1:9" x14ac:dyDescent="0.2">
      <c r="A25" s="246" t="s">
        <v>16</v>
      </c>
      <c r="B25" s="247"/>
      <c r="C25" s="35">
        <v>534608299.86000001</v>
      </c>
      <c r="D25" s="35">
        <v>6445570488.0799999</v>
      </c>
      <c r="E25" s="35">
        <v>6548608030.2299995</v>
      </c>
      <c r="F25" s="35">
        <v>0</v>
      </c>
      <c r="G25" s="35">
        <f t="shared" ref="G25" si="4">+C25+D25-E25+F25</f>
        <v>431570757.71000004</v>
      </c>
      <c r="H25" s="40">
        <v>0</v>
      </c>
      <c r="I25" s="35">
        <v>0</v>
      </c>
    </row>
    <row r="26" spans="1:9" x14ac:dyDescent="0.2">
      <c r="A26" s="248" t="s">
        <v>17</v>
      </c>
      <c r="B26" s="249"/>
      <c r="C26" s="39"/>
      <c r="D26" s="39"/>
      <c r="E26" s="39"/>
      <c r="F26" s="39"/>
      <c r="G26" s="39"/>
      <c r="H26" s="39"/>
      <c r="I26" s="39"/>
    </row>
    <row r="27" spans="1:9" ht="20.25" customHeight="1" x14ac:dyDescent="0.2">
      <c r="A27" s="248"/>
      <c r="B27" s="249"/>
      <c r="C27" s="35">
        <f>C11+C25</f>
        <v>1333324440.74</v>
      </c>
      <c r="D27" s="35">
        <f t="shared" ref="D27:I27" si="5">D11+D25</f>
        <v>6445570488.0799999</v>
      </c>
      <c r="E27" s="35">
        <f t="shared" si="5"/>
        <v>6551597203.8299999</v>
      </c>
      <c r="F27" s="35">
        <f t="shared" si="5"/>
        <v>0</v>
      </c>
      <c r="G27" s="35">
        <f t="shared" si="5"/>
        <v>1227297724.9900002</v>
      </c>
      <c r="H27" s="35">
        <f t="shared" si="5"/>
        <v>13753025.66</v>
      </c>
      <c r="I27" s="35">
        <f t="shared" si="5"/>
        <v>0</v>
      </c>
    </row>
    <row r="28" spans="1:9" ht="7.5" customHeight="1" x14ac:dyDescent="0.2">
      <c r="A28" s="32"/>
      <c r="B28" s="33"/>
      <c r="C28" s="39"/>
      <c r="D28" s="39"/>
      <c r="E28" s="39"/>
      <c r="F28" s="39"/>
      <c r="G28" s="39"/>
      <c r="H28" s="39"/>
      <c r="I28" s="39"/>
    </row>
    <row r="29" spans="1:9" ht="6" customHeight="1" x14ac:dyDescent="0.2">
      <c r="A29" s="32"/>
      <c r="B29" s="33"/>
      <c r="C29" s="39"/>
      <c r="D29" s="39"/>
      <c r="E29" s="39"/>
      <c r="F29" s="39"/>
      <c r="G29" s="39"/>
      <c r="H29" s="39"/>
      <c r="I29" s="39"/>
    </row>
    <row r="30" spans="1:9" ht="6" customHeight="1" x14ac:dyDescent="0.2">
      <c r="A30" s="32"/>
      <c r="B30" s="33"/>
      <c r="C30" s="39"/>
      <c r="D30" s="39"/>
      <c r="E30" s="39"/>
      <c r="F30" s="39"/>
      <c r="G30" s="39"/>
      <c r="H30" s="39"/>
      <c r="I30" s="39"/>
    </row>
    <row r="31" spans="1:9" x14ac:dyDescent="0.2">
      <c r="A31" s="235" t="s">
        <v>99</v>
      </c>
      <c r="B31" s="236"/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</row>
    <row r="32" spans="1:9" x14ac:dyDescent="0.2">
      <c r="A32" s="235"/>
      <c r="B32" s="236"/>
      <c r="C32" s="39"/>
      <c r="D32" s="39"/>
      <c r="E32" s="39"/>
      <c r="F32" s="39"/>
      <c r="G32" s="39"/>
      <c r="H32" s="39"/>
      <c r="I32" s="39"/>
    </row>
    <row r="33" spans="1:9" x14ac:dyDescent="0.2">
      <c r="A33" s="223" t="s">
        <v>77</v>
      </c>
      <c r="B33" s="224"/>
      <c r="C33" s="39"/>
      <c r="D33" s="39"/>
      <c r="E33" s="39"/>
      <c r="F33" s="39"/>
      <c r="G33" s="39"/>
      <c r="H33" s="39"/>
      <c r="I33" s="39"/>
    </row>
    <row r="34" spans="1:9" x14ac:dyDescent="0.2">
      <c r="A34" s="223" t="s">
        <v>75</v>
      </c>
      <c r="B34" s="224"/>
      <c r="C34" s="39"/>
      <c r="D34" s="39"/>
      <c r="E34" s="39"/>
      <c r="F34" s="39"/>
      <c r="G34" s="39"/>
      <c r="H34" s="39"/>
      <c r="I34" s="39"/>
    </row>
    <row r="35" spans="1:9" x14ac:dyDescent="0.2">
      <c r="A35" s="223" t="s">
        <v>76</v>
      </c>
      <c r="B35" s="224"/>
      <c r="C35" s="39"/>
      <c r="D35" s="39"/>
      <c r="E35" s="39"/>
      <c r="F35" s="39"/>
      <c r="G35" s="39"/>
      <c r="H35" s="39"/>
      <c r="I35" s="39"/>
    </row>
    <row r="36" spans="1:9" ht="6.75" customHeight="1" x14ac:dyDescent="0.2">
      <c r="A36" s="32"/>
      <c r="B36" s="33"/>
      <c r="C36" s="39"/>
      <c r="D36" s="39"/>
      <c r="E36" s="39"/>
      <c r="F36" s="39"/>
      <c r="G36" s="39"/>
      <c r="H36" s="39"/>
      <c r="I36" s="39"/>
    </row>
    <row r="37" spans="1:9" ht="30" customHeight="1" x14ac:dyDescent="0.2">
      <c r="A37" s="250" t="s">
        <v>100</v>
      </c>
      <c r="B37" s="251"/>
      <c r="C37" s="41">
        <f t="shared" ref="C37:H37" si="6">SUM(C38:C42)</f>
        <v>476222500</v>
      </c>
      <c r="D37" s="41">
        <f t="shared" si="6"/>
        <v>0</v>
      </c>
      <c r="E37" s="41">
        <f t="shared" si="6"/>
        <v>0</v>
      </c>
      <c r="F37" s="41">
        <f t="shared" si="6"/>
        <v>0</v>
      </c>
      <c r="G37" s="41">
        <f t="shared" si="6"/>
        <v>476222500</v>
      </c>
      <c r="H37" s="41">
        <f t="shared" si="6"/>
        <v>9651085.7599999998</v>
      </c>
      <c r="I37" s="39"/>
    </row>
    <row r="38" spans="1:9" x14ac:dyDescent="0.2">
      <c r="A38" s="237" t="s">
        <v>86</v>
      </c>
      <c r="B38" s="238"/>
      <c r="C38" s="35">
        <v>83449015</v>
      </c>
      <c r="D38" s="35">
        <v>0</v>
      </c>
      <c r="E38" s="35">
        <v>0</v>
      </c>
      <c r="F38" s="35">
        <v>0</v>
      </c>
      <c r="G38" s="35">
        <f t="shared" ref="G38:G42" si="7">+C38+D38-E38+F38</f>
        <v>83449015</v>
      </c>
      <c r="H38" s="35">
        <v>1771205.35</v>
      </c>
      <c r="I38" s="35">
        <v>0</v>
      </c>
    </row>
    <row r="39" spans="1:9" x14ac:dyDescent="0.2">
      <c r="A39" s="237" t="s">
        <v>87</v>
      </c>
      <c r="B39" s="238"/>
      <c r="C39" s="35">
        <v>208708907</v>
      </c>
      <c r="D39" s="35">
        <v>0</v>
      </c>
      <c r="E39" s="35">
        <v>0</v>
      </c>
      <c r="F39" s="35">
        <v>0</v>
      </c>
      <c r="G39" s="35">
        <f t="shared" si="7"/>
        <v>208708907</v>
      </c>
      <c r="H39" s="35">
        <v>4171639.73</v>
      </c>
      <c r="I39" s="35">
        <v>0</v>
      </c>
    </row>
    <row r="40" spans="1:9" x14ac:dyDescent="0.2">
      <c r="A40" s="237" t="s">
        <v>88</v>
      </c>
      <c r="B40" s="238"/>
      <c r="C40" s="35">
        <v>72675017</v>
      </c>
      <c r="D40" s="35">
        <v>0</v>
      </c>
      <c r="E40" s="35">
        <v>0</v>
      </c>
      <c r="F40" s="35">
        <v>0</v>
      </c>
      <c r="G40" s="35">
        <f t="shared" si="7"/>
        <v>72675017</v>
      </c>
      <c r="H40" s="35">
        <v>1497050.42</v>
      </c>
      <c r="I40" s="35">
        <v>0</v>
      </c>
    </row>
    <row r="41" spans="1:9" x14ac:dyDescent="0.2">
      <c r="A41" s="237" t="s">
        <v>89</v>
      </c>
      <c r="B41" s="238"/>
      <c r="C41" s="35">
        <v>6854706</v>
      </c>
      <c r="D41" s="35">
        <v>0</v>
      </c>
      <c r="E41" s="35">
        <v>0</v>
      </c>
      <c r="F41" s="35">
        <v>0</v>
      </c>
      <c r="G41" s="35">
        <f t="shared" si="7"/>
        <v>6854706</v>
      </c>
      <c r="H41" s="35">
        <v>147188.04</v>
      </c>
      <c r="I41" s="35">
        <v>0</v>
      </c>
    </row>
    <row r="42" spans="1:9" x14ac:dyDescent="0.2">
      <c r="A42" s="239" t="s">
        <v>90</v>
      </c>
      <c r="B42" s="240"/>
      <c r="C42" s="42">
        <v>104534855</v>
      </c>
      <c r="D42" s="42">
        <v>0</v>
      </c>
      <c r="E42" s="42">
        <v>0</v>
      </c>
      <c r="F42" s="42">
        <v>0</v>
      </c>
      <c r="G42" s="42">
        <f t="shared" si="7"/>
        <v>104534855</v>
      </c>
      <c r="H42" s="42">
        <v>2064002.22</v>
      </c>
      <c r="I42" s="42">
        <v>0</v>
      </c>
    </row>
    <row r="43" spans="1:9" x14ac:dyDescent="0.2">
      <c r="E43" s="43"/>
    </row>
    <row r="44" spans="1:9" x14ac:dyDescent="0.2">
      <c r="A44" s="231" t="s">
        <v>26</v>
      </c>
      <c r="B44" s="241"/>
      <c r="C44" s="229" t="s">
        <v>27</v>
      </c>
      <c r="D44" s="229" t="s">
        <v>28</v>
      </c>
      <c r="E44" s="229" t="s">
        <v>29</v>
      </c>
      <c r="F44" s="231" t="s">
        <v>30</v>
      </c>
      <c r="G44" s="232"/>
      <c r="H44" s="231" t="s">
        <v>31</v>
      </c>
      <c r="I44" s="232"/>
    </row>
    <row r="45" spans="1:9" x14ac:dyDescent="0.2">
      <c r="A45" s="242"/>
      <c r="B45" s="243"/>
      <c r="C45" s="230"/>
      <c r="D45" s="230"/>
      <c r="E45" s="230"/>
      <c r="F45" s="233"/>
      <c r="G45" s="234"/>
      <c r="H45" s="233"/>
      <c r="I45" s="234"/>
    </row>
    <row r="46" spans="1:9" x14ac:dyDescent="0.2">
      <c r="A46" s="32"/>
      <c r="B46" s="33"/>
      <c r="C46" s="34"/>
      <c r="D46" s="34"/>
      <c r="E46" s="34"/>
      <c r="F46" s="32"/>
      <c r="G46" s="33"/>
      <c r="H46" s="32"/>
      <c r="I46" s="33"/>
    </row>
    <row r="47" spans="1:9" x14ac:dyDescent="0.2">
      <c r="A47" s="235" t="s">
        <v>32</v>
      </c>
      <c r="B47" s="236"/>
      <c r="C47" s="44">
        <v>0</v>
      </c>
      <c r="D47" s="34"/>
      <c r="E47" s="34"/>
      <c r="F47" s="32"/>
      <c r="G47" s="45">
        <v>0</v>
      </c>
      <c r="H47" s="43"/>
      <c r="I47" s="33"/>
    </row>
    <row r="48" spans="1:9" x14ac:dyDescent="0.2">
      <c r="A48" s="235"/>
      <c r="B48" s="236"/>
      <c r="C48" s="34"/>
      <c r="D48" s="34"/>
      <c r="E48" s="34"/>
      <c r="F48" s="32"/>
      <c r="G48" s="33"/>
      <c r="H48" s="32"/>
      <c r="I48" s="33"/>
    </row>
    <row r="49" spans="1:9" x14ac:dyDescent="0.2">
      <c r="A49" s="223"/>
      <c r="B49" s="224"/>
      <c r="C49" s="34"/>
      <c r="D49" s="34"/>
      <c r="E49" s="34"/>
      <c r="F49" s="32"/>
      <c r="G49" s="33"/>
      <c r="H49" s="32"/>
      <c r="I49" s="33"/>
    </row>
    <row r="50" spans="1:9" x14ac:dyDescent="0.2">
      <c r="A50" s="223" t="s">
        <v>33</v>
      </c>
      <c r="B50" s="224"/>
      <c r="C50" s="44">
        <v>0</v>
      </c>
      <c r="D50" s="44"/>
      <c r="E50" s="44"/>
      <c r="F50" s="32"/>
      <c r="G50" s="46">
        <v>0</v>
      </c>
      <c r="H50" s="47"/>
      <c r="I50" s="45"/>
    </row>
    <row r="51" spans="1:9" x14ac:dyDescent="0.2">
      <c r="A51" s="223" t="s">
        <v>34</v>
      </c>
      <c r="B51" s="224"/>
      <c r="C51" s="44">
        <v>0</v>
      </c>
      <c r="D51" s="44"/>
      <c r="E51" s="44"/>
      <c r="F51" s="32"/>
      <c r="G51" s="46">
        <v>0</v>
      </c>
      <c r="H51" s="47"/>
      <c r="I51" s="45"/>
    </row>
    <row r="52" spans="1:9" x14ac:dyDescent="0.2">
      <c r="A52" s="225" t="s">
        <v>35</v>
      </c>
      <c r="B52" s="226"/>
      <c r="C52" s="48">
        <v>0</v>
      </c>
      <c r="D52" s="48"/>
      <c r="E52" s="48"/>
      <c r="F52" s="49"/>
      <c r="G52" s="50">
        <v>0</v>
      </c>
      <c r="H52" s="51"/>
      <c r="I52" s="52"/>
    </row>
    <row r="53" spans="1:9" x14ac:dyDescent="0.2">
      <c r="A53" s="227"/>
      <c r="B53" s="228"/>
      <c r="C53" s="228"/>
      <c r="D53" s="228"/>
      <c r="E53" s="228"/>
    </row>
  </sheetData>
  <mergeCells count="48">
    <mergeCell ref="A2:I2"/>
    <mergeCell ref="A3:I3"/>
    <mergeCell ref="A4:I4"/>
    <mergeCell ref="A5:I5"/>
    <mergeCell ref="A6:B9"/>
    <mergeCell ref="C6:C9"/>
    <mergeCell ref="D6:D9"/>
    <mergeCell ref="E6:E9"/>
    <mergeCell ref="F6:F9"/>
    <mergeCell ref="A20:B20"/>
    <mergeCell ref="G6:G9"/>
    <mergeCell ref="H6:H9"/>
    <mergeCell ref="I6:I9"/>
    <mergeCell ref="A11:B11"/>
    <mergeCell ref="A12:B12"/>
    <mergeCell ref="A13:B13"/>
    <mergeCell ref="A14:B14"/>
    <mergeCell ref="A15:B15"/>
    <mergeCell ref="A17:B17"/>
    <mergeCell ref="A18:B18"/>
    <mergeCell ref="A19:B19"/>
    <mergeCell ref="A39:B39"/>
    <mergeCell ref="A21:B21"/>
    <mergeCell ref="A22:B22"/>
    <mergeCell ref="A23:B23"/>
    <mergeCell ref="A25:B25"/>
    <mergeCell ref="A26:B27"/>
    <mergeCell ref="A31:B32"/>
    <mergeCell ref="A33:B33"/>
    <mergeCell ref="A34:B34"/>
    <mergeCell ref="A35:B35"/>
    <mergeCell ref="A37:B37"/>
    <mergeCell ref="A38:B38"/>
    <mergeCell ref="H44:I45"/>
    <mergeCell ref="A47:B48"/>
    <mergeCell ref="A49:B49"/>
    <mergeCell ref="A50:B50"/>
    <mergeCell ref="A40:B40"/>
    <mergeCell ref="A41:B41"/>
    <mergeCell ref="A42:B42"/>
    <mergeCell ref="A44:B45"/>
    <mergeCell ref="C44:C45"/>
    <mergeCell ref="D44:D45"/>
    <mergeCell ref="A51:B51"/>
    <mergeCell ref="A52:B52"/>
    <mergeCell ref="A53:E53"/>
    <mergeCell ref="E44:E45"/>
    <mergeCell ref="F44:G45"/>
  </mergeCells>
  <pageMargins left="0.70866141732283472" right="0.70866141732283472" top="0.74803149606299213" bottom="0.74803149606299213" header="0.31496062992125984" footer="0.31496062992125984"/>
  <pageSetup scale="87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opLeftCell="A43" workbookViewId="0">
      <selection activeCell="E81" sqref="E81"/>
    </sheetView>
  </sheetViews>
  <sheetFormatPr baseColWidth="10" defaultRowHeight="15" x14ac:dyDescent="0.25"/>
  <cols>
    <col min="2" max="2" width="16.5703125" customWidth="1"/>
    <col min="3" max="3" width="17" customWidth="1"/>
    <col min="4" max="4" width="16" customWidth="1"/>
    <col min="5" max="5" width="15.7109375" customWidth="1"/>
    <col min="6" max="6" width="15.140625" customWidth="1"/>
    <col min="7" max="7" width="17.7109375" customWidth="1"/>
    <col min="8" max="8" width="15.85546875" customWidth="1"/>
    <col min="12" max="12" width="15.140625" bestFit="1" customWidth="1"/>
  </cols>
  <sheetData>
    <row r="1" spans="1:12" ht="15.75" x14ac:dyDescent="0.3">
      <c r="A1" s="213" t="s">
        <v>0</v>
      </c>
      <c r="B1" s="213"/>
      <c r="C1" s="213"/>
      <c r="D1" s="213"/>
      <c r="E1" s="213"/>
      <c r="F1" s="213"/>
      <c r="G1" s="213"/>
      <c r="H1" s="213"/>
      <c r="I1" s="213"/>
    </row>
    <row r="3" spans="1:12" ht="15.75" x14ac:dyDescent="0.3">
      <c r="A3" s="275" t="s">
        <v>56</v>
      </c>
      <c r="B3" s="275"/>
      <c r="C3" s="275"/>
      <c r="D3" s="275"/>
      <c r="E3" s="275"/>
      <c r="F3" s="275"/>
      <c r="G3" s="275"/>
      <c r="H3" s="275"/>
      <c r="I3" s="275"/>
    </row>
    <row r="4" spans="1:12" ht="15.75" x14ac:dyDescent="0.3">
      <c r="A4" s="276" t="s">
        <v>6</v>
      </c>
      <c r="B4" s="276"/>
      <c r="C4" s="276"/>
      <c r="D4" s="276"/>
      <c r="E4" s="276"/>
      <c r="F4" s="276"/>
      <c r="G4" s="276"/>
      <c r="H4" s="276"/>
      <c r="I4" s="276"/>
    </row>
    <row r="5" spans="1:12" ht="15.75" x14ac:dyDescent="0.3">
      <c r="A5" s="276" t="s">
        <v>93</v>
      </c>
      <c r="B5" s="276"/>
      <c r="C5" s="276"/>
      <c r="D5" s="276"/>
      <c r="E5" s="276"/>
      <c r="F5" s="276"/>
      <c r="G5" s="276"/>
      <c r="H5" s="276"/>
      <c r="I5" s="276"/>
    </row>
    <row r="6" spans="1:12" ht="15.75" x14ac:dyDescent="0.3">
      <c r="A6" s="277" t="s">
        <v>36</v>
      </c>
      <c r="B6" s="277"/>
      <c r="C6" s="277"/>
      <c r="D6" s="277"/>
      <c r="E6" s="277"/>
      <c r="F6" s="277"/>
      <c r="G6" s="277"/>
      <c r="H6" s="277"/>
      <c r="I6" s="277"/>
    </row>
    <row r="7" spans="1:12" ht="15" customHeight="1" x14ac:dyDescent="0.25">
      <c r="A7" s="207" t="s">
        <v>58</v>
      </c>
      <c r="B7" s="208"/>
      <c r="C7" s="202" t="s">
        <v>94</v>
      </c>
      <c r="D7" s="202" t="s">
        <v>1</v>
      </c>
      <c r="E7" s="202" t="s">
        <v>2</v>
      </c>
      <c r="F7" s="202" t="s">
        <v>3</v>
      </c>
      <c r="G7" s="202" t="s">
        <v>59</v>
      </c>
      <c r="H7" s="202" t="s">
        <v>4</v>
      </c>
      <c r="I7" s="202" t="s">
        <v>5</v>
      </c>
    </row>
    <row r="8" spans="1:12" x14ac:dyDescent="0.25">
      <c r="A8" s="209"/>
      <c r="B8" s="210"/>
      <c r="C8" s="203"/>
      <c r="D8" s="203"/>
      <c r="E8" s="203"/>
      <c r="F8" s="203"/>
      <c r="G8" s="203"/>
      <c r="H8" s="203"/>
      <c r="I8" s="203"/>
    </row>
    <row r="9" spans="1:12" x14ac:dyDescent="0.25">
      <c r="A9" s="209"/>
      <c r="B9" s="210"/>
      <c r="C9" s="203"/>
      <c r="D9" s="203"/>
      <c r="E9" s="203"/>
      <c r="F9" s="203"/>
      <c r="G9" s="203"/>
      <c r="H9" s="203"/>
      <c r="I9" s="203"/>
    </row>
    <row r="10" spans="1:12" x14ac:dyDescent="0.25">
      <c r="A10" s="211"/>
      <c r="B10" s="212"/>
      <c r="C10" s="204"/>
      <c r="D10" s="204"/>
      <c r="E10" s="204"/>
      <c r="F10" s="204"/>
      <c r="G10" s="204"/>
      <c r="H10" s="204"/>
      <c r="I10" s="204"/>
    </row>
    <row r="11" spans="1:12" ht="6" customHeight="1" x14ac:dyDescent="0.25">
      <c r="A11" s="1"/>
      <c r="B11" s="3"/>
      <c r="C11" s="8"/>
      <c r="D11" s="8"/>
      <c r="E11" s="8"/>
      <c r="F11" s="8"/>
      <c r="G11" s="8"/>
      <c r="H11" s="8"/>
      <c r="I11" s="8"/>
    </row>
    <row r="12" spans="1:12" x14ac:dyDescent="0.25">
      <c r="A12" s="200" t="s">
        <v>7</v>
      </c>
      <c r="B12" s="201"/>
      <c r="C12" s="17">
        <f>+C13+C18</f>
        <v>798716140.88000011</v>
      </c>
      <c r="D12" s="14">
        <v>0</v>
      </c>
      <c r="E12" s="17">
        <f t="shared" ref="E12:H12" si="0">+E13+E18</f>
        <v>2989173.6</v>
      </c>
      <c r="F12" s="14">
        <v>0</v>
      </c>
      <c r="G12" s="17">
        <f t="shared" si="0"/>
        <v>795726967.28000009</v>
      </c>
      <c r="H12" s="17">
        <f t="shared" si="0"/>
        <v>13753025.66</v>
      </c>
      <c r="I12" s="14">
        <v>0</v>
      </c>
    </row>
    <row r="13" spans="1:12" x14ac:dyDescent="0.25">
      <c r="A13" s="205" t="s">
        <v>8</v>
      </c>
      <c r="B13" s="206"/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L13" s="24">
        <f>1046065846.17-C12</f>
        <v>247349705.28999984</v>
      </c>
    </row>
    <row r="14" spans="1:12" x14ac:dyDescent="0.25">
      <c r="A14" s="198" t="s">
        <v>11</v>
      </c>
      <c r="B14" s="199"/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12" x14ac:dyDescent="0.25">
      <c r="A15" s="198" t="s">
        <v>9</v>
      </c>
      <c r="B15" s="199"/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12" x14ac:dyDescent="0.25">
      <c r="A16" s="198" t="s">
        <v>10</v>
      </c>
      <c r="B16" s="199"/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14" ht="9" customHeight="1" x14ac:dyDescent="0.25">
      <c r="A17" s="5"/>
      <c r="B17" s="12"/>
      <c r="C17" s="8"/>
      <c r="D17" s="8"/>
      <c r="E17" s="8"/>
      <c r="F17" s="8"/>
      <c r="G17" s="8"/>
      <c r="H17" s="8"/>
      <c r="I17" s="8"/>
    </row>
    <row r="18" spans="1:14" x14ac:dyDescent="0.25">
      <c r="A18" s="190" t="s">
        <v>12</v>
      </c>
      <c r="B18" s="191"/>
      <c r="C18" s="17">
        <f>+C19+C23+C24</f>
        <v>798716140.88000011</v>
      </c>
      <c r="D18" s="14">
        <v>0</v>
      </c>
      <c r="E18" s="17">
        <f t="shared" ref="E18:H18" si="1">+E19+E23+E24</f>
        <v>2989173.6</v>
      </c>
      <c r="F18" s="14">
        <v>0</v>
      </c>
      <c r="G18" s="17">
        <f>+G19+G23+G24</f>
        <v>795726967.28000009</v>
      </c>
      <c r="H18" s="17">
        <f t="shared" si="1"/>
        <v>13753025.66</v>
      </c>
      <c r="I18" s="14">
        <v>0</v>
      </c>
    </row>
    <row r="19" spans="1:14" x14ac:dyDescent="0.25">
      <c r="A19" s="198" t="s">
        <v>71</v>
      </c>
      <c r="B19" s="199"/>
      <c r="C19" s="17">
        <f>SUM(C20:C22)</f>
        <v>798716140.88000011</v>
      </c>
      <c r="D19" s="14">
        <v>0</v>
      </c>
      <c r="E19" s="17">
        <f t="shared" ref="E19:H19" si="2">SUM(E20:E22)</f>
        <v>2989173.6</v>
      </c>
      <c r="F19" s="14">
        <v>0</v>
      </c>
      <c r="G19" s="17">
        <f t="shared" si="2"/>
        <v>795726967.28000009</v>
      </c>
      <c r="H19" s="17">
        <f t="shared" si="2"/>
        <v>13753025.66</v>
      </c>
      <c r="I19" s="14">
        <v>0</v>
      </c>
    </row>
    <row r="20" spans="1:14" x14ac:dyDescent="0.25">
      <c r="A20" s="198" t="s">
        <v>73</v>
      </c>
      <c r="B20" s="199"/>
      <c r="C20" s="17">
        <v>521900072.74000007</v>
      </c>
      <c r="D20" s="14">
        <v>0</v>
      </c>
      <c r="E20" s="26">
        <v>1993946.06</v>
      </c>
      <c r="F20" s="27">
        <v>0</v>
      </c>
      <c r="G20" s="26">
        <f>+C20+D20-E20+F20</f>
        <v>519906126.68000007</v>
      </c>
      <c r="H20" s="26">
        <v>8961456.4600000009</v>
      </c>
      <c r="I20" s="14">
        <v>0</v>
      </c>
    </row>
    <row r="21" spans="1:14" x14ac:dyDescent="0.25">
      <c r="A21" s="198" t="s">
        <v>73</v>
      </c>
      <c r="B21" s="199"/>
      <c r="C21" s="17">
        <v>170274660.55000001</v>
      </c>
      <c r="D21" s="14">
        <v>0</v>
      </c>
      <c r="E21" s="26">
        <v>612182.79</v>
      </c>
      <c r="F21" s="27">
        <v>0</v>
      </c>
      <c r="G21" s="26">
        <f t="shared" ref="G21:G22" si="3">+C21+D21-E21+F21</f>
        <v>169662477.76000002</v>
      </c>
      <c r="H21" s="26">
        <v>2947382.44</v>
      </c>
      <c r="I21" s="14">
        <v>0</v>
      </c>
    </row>
    <row r="22" spans="1:14" x14ac:dyDescent="0.25">
      <c r="A22" s="198" t="s">
        <v>73</v>
      </c>
      <c r="B22" s="199"/>
      <c r="C22" s="17">
        <v>106541407.59000002</v>
      </c>
      <c r="D22" s="14">
        <v>0</v>
      </c>
      <c r="E22" s="26">
        <v>383044.75</v>
      </c>
      <c r="F22" s="27">
        <v>0</v>
      </c>
      <c r="G22" s="26">
        <f t="shared" si="3"/>
        <v>106158362.84000002</v>
      </c>
      <c r="H22" s="26">
        <v>1844186.7600000002</v>
      </c>
      <c r="I22" s="14">
        <v>0</v>
      </c>
    </row>
    <row r="23" spans="1:14" x14ac:dyDescent="0.25">
      <c r="A23" s="198" t="s">
        <v>72</v>
      </c>
      <c r="B23" s="199"/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1:14" x14ac:dyDescent="0.25">
      <c r="A24" s="198" t="s">
        <v>15</v>
      </c>
      <c r="B24" s="199"/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1:14" ht="7.5" customHeight="1" x14ac:dyDescent="0.25">
      <c r="A25" s="1"/>
      <c r="B25" s="3"/>
      <c r="C25" s="8"/>
      <c r="D25" s="8"/>
      <c r="E25" s="8"/>
      <c r="F25" s="8"/>
      <c r="G25" s="8"/>
      <c r="H25" s="8"/>
      <c r="I25" s="8"/>
    </row>
    <row r="26" spans="1:14" x14ac:dyDescent="0.25">
      <c r="A26" s="200" t="s">
        <v>16</v>
      </c>
      <c r="B26" s="201"/>
      <c r="C26" s="17">
        <f>SUM(C27:C40)</f>
        <v>724171108.51000011</v>
      </c>
      <c r="D26" s="17">
        <f>SUM(D27:D40)</f>
        <v>82500000</v>
      </c>
      <c r="E26" s="17">
        <f>SUM(E27:E40)</f>
        <v>54954668.780000001</v>
      </c>
      <c r="F26" s="14">
        <v>0</v>
      </c>
      <c r="G26" s="17">
        <f>SUM(G27:G40)</f>
        <v>751716439.73000002</v>
      </c>
      <c r="H26" s="17">
        <f>SUM(H27:H40)</f>
        <v>17603361.93</v>
      </c>
      <c r="I26" s="14">
        <v>0</v>
      </c>
    </row>
    <row r="27" spans="1:14" ht="18.75" customHeight="1" x14ac:dyDescent="0.25">
      <c r="A27" s="282" t="s">
        <v>92</v>
      </c>
      <c r="B27" s="283"/>
      <c r="C27" s="25">
        <v>12486311.58</v>
      </c>
      <c r="D27" s="25"/>
      <c r="E27" s="30">
        <v>1224406</v>
      </c>
      <c r="F27" s="27">
        <v>0</v>
      </c>
      <c r="G27" s="26">
        <f t="shared" ref="G27:G28" si="4">+C27+D27-E27+F27</f>
        <v>11261905.58</v>
      </c>
      <c r="H27" s="30">
        <v>346831.6</v>
      </c>
      <c r="I27" s="14"/>
    </row>
    <row r="28" spans="1:14" ht="18.75" customHeight="1" x14ac:dyDescent="0.25">
      <c r="A28" s="282" t="s">
        <v>92</v>
      </c>
      <c r="B28" s="283"/>
      <c r="C28" s="25">
        <v>13614999.109999999</v>
      </c>
      <c r="D28" s="25"/>
      <c r="E28" s="30">
        <v>1940942.4</v>
      </c>
      <c r="F28" s="27">
        <v>0</v>
      </c>
      <c r="G28" s="26">
        <f t="shared" si="4"/>
        <v>11674056.709999999</v>
      </c>
      <c r="H28" s="30">
        <v>546127.31999999995</v>
      </c>
      <c r="I28" s="14"/>
    </row>
    <row r="29" spans="1:14" ht="32.25" customHeight="1" x14ac:dyDescent="0.25">
      <c r="A29" s="284" t="s">
        <v>78</v>
      </c>
      <c r="B29" s="285"/>
      <c r="C29" s="17">
        <v>247289395.75999999</v>
      </c>
      <c r="D29" s="14">
        <v>0</v>
      </c>
      <c r="E29" s="26">
        <v>8445340.0700000003</v>
      </c>
      <c r="F29" s="27">
        <v>0</v>
      </c>
      <c r="G29" s="26">
        <f>+C29+D29-E29+F29</f>
        <v>238844055.69</v>
      </c>
      <c r="H29" s="26">
        <v>4264691.07</v>
      </c>
      <c r="I29" s="14">
        <v>0</v>
      </c>
      <c r="K29" s="24"/>
    </row>
    <row r="30" spans="1:14" s="28" customFormat="1" ht="18" customHeight="1" x14ac:dyDescent="0.25">
      <c r="A30" s="280" t="s">
        <v>79</v>
      </c>
      <c r="B30" s="281"/>
      <c r="C30" s="26">
        <v>134993041.66000003</v>
      </c>
      <c r="D30" s="27">
        <v>0</v>
      </c>
      <c r="E30" s="26">
        <v>4692236</v>
      </c>
      <c r="F30" s="27">
        <v>0</v>
      </c>
      <c r="G30" s="26">
        <f>+C30+D30-E30+F30</f>
        <v>130300805.66000003</v>
      </c>
      <c r="H30" s="26">
        <v>3571603</v>
      </c>
      <c r="I30" s="27">
        <v>0</v>
      </c>
      <c r="N30" s="28">
        <f>1046+46-66</f>
        <v>1026</v>
      </c>
    </row>
    <row r="31" spans="1:14" s="28" customFormat="1" ht="18" customHeight="1" x14ac:dyDescent="0.25">
      <c r="A31" s="280" t="s">
        <v>79</v>
      </c>
      <c r="B31" s="281"/>
      <c r="C31" s="26">
        <v>180436936.26000002</v>
      </c>
      <c r="D31" s="27">
        <v>0</v>
      </c>
      <c r="E31" s="26">
        <v>6151264</v>
      </c>
      <c r="F31" s="27">
        <v>0</v>
      </c>
      <c r="G31" s="26">
        <f t="shared" ref="G31:G40" si="5">+C31+D31-E31+F31</f>
        <v>174285672.26000002</v>
      </c>
      <c r="H31" s="26">
        <v>4235587</v>
      </c>
      <c r="I31" s="27">
        <v>0</v>
      </c>
    </row>
    <row r="32" spans="1:14" s="28" customFormat="1" ht="18" customHeight="1" x14ac:dyDescent="0.25">
      <c r="A32" s="280" t="s">
        <v>79</v>
      </c>
      <c r="B32" s="281"/>
      <c r="C32" s="26">
        <v>0</v>
      </c>
      <c r="D32" s="26">
        <v>32500000</v>
      </c>
      <c r="E32" s="26">
        <v>8124999</v>
      </c>
      <c r="F32" s="27">
        <v>0</v>
      </c>
      <c r="G32" s="26">
        <f t="shared" ref="G32" si="6">+C32+D32-E32+F32</f>
        <v>24375001</v>
      </c>
      <c r="H32" s="27">
        <v>657377.68000000005</v>
      </c>
      <c r="I32" s="27"/>
    </row>
    <row r="33" spans="1:9" s="28" customFormat="1" ht="18" customHeight="1" x14ac:dyDescent="0.25">
      <c r="A33" s="280" t="s">
        <v>80</v>
      </c>
      <c r="B33" s="281"/>
      <c r="C33" s="26">
        <v>79099567.079999998</v>
      </c>
      <c r="D33" s="27">
        <v>0</v>
      </c>
      <c r="E33" s="26">
        <v>1469061.1</v>
      </c>
      <c r="F33" s="27">
        <v>0</v>
      </c>
      <c r="G33" s="26">
        <f t="shared" si="5"/>
        <v>77630505.980000004</v>
      </c>
      <c r="H33" s="26">
        <v>1521377.7</v>
      </c>
      <c r="I33" s="27">
        <v>0</v>
      </c>
    </row>
    <row r="34" spans="1:9" s="28" customFormat="1" ht="18" customHeight="1" x14ac:dyDescent="0.25">
      <c r="A34" s="280" t="s">
        <v>80</v>
      </c>
      <c r="B34" s="281"/>
      <c r="C34" s="26"/>
      <c r="D34" s="26">
        <v>50000000</v>
      </c>
      <c r="E34" s="26">
        <v>12499980</v>
      </c>
      <c r="F34" s="26">
        <v>0</v>
      </c>
      <c r="G34" s="26">
        <f>+C34+D34-E34+F34</f>
        <v>37500020</v>
      </c>
      <c r="H34" s="26">
        <v>925178.34</v>
      </c>
      <c r="I34" s="27">
        <v>0</v>
      </c>
    </row>
    <row r="35" spans="1:9" ht="15" customHeight="1" x14ac:dyDescent="0.25">
      <c r="A35" s="198" t="s">
        <v>81</v>
      </c>
      <c r="B35" s="199"/>
      <c r="C35" s="17">
        <v>2976916.33</v>
      </c>
      <c r="D35" s="17"/>
      <c r="E35" s="17">
        <v>549405.06000000006</v>
      </c>
      <c r="F35" s="14">
        <v>0</v>
      </c>
      <c r="G35" s="17">
        <f t="shared" si="5"/>
        <v>2427511.27</v>
      </c>
      <c r="H35" s="17">
        <v>83223.72</v>
      </c>
      <c r="I35" s="14">
        <v>0</v>
      </c>
    </row>
    <row r="36" spans="1:9" ht="15" customHeight="1" x14ac:dyDescent="0.25">
      <c r="A36" s="198" t="s">
        <v>82</v>
      </c>
      <c r="B36" s="199"/>
      <c r="C36" s="17">
        <v>16696469.23</v>
      </c>
      <c r="D36" s="17"/>
      <c r="E36" s="17">
        <v>3092336.1100000003</v>
      </c>
      <c r="F36" s="14">
        <v>0</v>
      </c>
      <c r="G36" s="17">
        <f t="shared" si="5"/>
        <v>13604133.120000001</v>
      </c>
      <c r="H36" s="17">
        <v>446817.05</v>
      </c>
      <c r="I36" s="14">
        <v>0</v>
      </c>
    </row>
    <row r="37" spans="1:9" ht="15" customHeight="1" x14ac:dyDescent="0.25">
      <c r="A37" s="198" t="s">
        <v>83</v>
      </c>
      <c r="B37" s="199"/>
      <c r="C37" s="17">
        <v>8824222.6400000006</v>
      </c>
      <c r="D37" s="17"/>
      <c r="E37" s="17">
        <v>1634325.32</v>
      </c>
      <c r="F37" s="14">
        <v>0</v>
      </c>
      <c r="G37" s="17">
        <f t="shared" si="5"/>
        <v>7189897.3200000003</v>
      </c>
      <c r="H37" s="17">
        <v>236146.51</v>
      </c>
      <c r="I37" s="14">
        <v>0</v>
      </c>
    </row>
    <row r="38" spans="1:9" ht="15" customHeight="1" x14ac:dyDescent="0.25">
      <c r="A38" s="198" t="s">
        <v>84</v>
      </c>
      <c r="B38" s="199"/>
      <c r="C38" s="17">
        <v>2753249.93</v>
      </c>
      <c r="D38" s="17"/>
      <c r="E38" s="17">
        <v>504527.77</v>
      </c>
      <c r="F38" s="14">
        <v>0</v>
      </c>
      <c r="G38" s="17">
        <f t="shared" si="5"/>
        <v>2248722.16</v>
      </c>
      <c r="H38" s="17">
        <v>83556.739999999991</v>
      </c>
      <c r="I38" s="14">
        <v>0</v>
      </c>
    </row>
    <row r="39" spans="1:9" ht="15" customHeight="1" x14ac:dyDescent="0.25">
      <c r="A39" s="198" t="s">
        <v>85</v>
      </c>
      <c r="B39" s="199"/>
      <c r="C39" s="17">
        <v>9999999.4900000002</v>
      </c>
      <c r="D39" s="17"/>
      <c r="E39" s="14">
        <v>1852964.62</v>
      </c>
      <c r="F39" s="14">
        <v>0</v>
      </c>
      <c r="G39" s="17">
        <f t="shared" ref="G39" si="7">+C39+D39-E39+F39</f>
        <v>8147034.8700000001</v>
      </c>
      <c r="H39" s="17">
        <v>271241.12</v>
      </c>
      <c r="I39" s="14">
        <v>0</v>
      </c>
    </row>
    <row r="40" spans="1:9" ht="15" customHeight="1" x14ac:dyDescent="0.25">
      <c r="A40" s="198" t="s">
        <v>91</v>
      </c>
      <c r="B40" s="199"/>
      <c r="C40" s="17">
        <v>14999999.439999999</v>
      </c>
      <c r="D40" s="17"/>
      <c r="E40" s="14">
        <v>2772881.33</v>
      </c>
      <c r="F40" s="14">
        <v>0</v>
      </c>
      <c r="G40" s="17">
        <f t="shared" si="5"/>
        <v>12227118.109999999</v>
      </c>
      <c r="H40" s="17">
        <v>413603.07999999996</v>
      </c>
      <c r="I40" s="14">
        <v>0</v>
      </c>
    </row>
    <row r="41" spans="1:9" x14ac:dyDescent="0.25">
      <c r="A41" s="278" t="s">
        <v>17</v>
      </c>
      <c r="B41" s="279"/>
      <c r="C41" s="8"/>
      <c r="D41" s="8"/>
      <c r="E41" s="8"/>
      <c r="F41" s="8"/>
      <c r="G41" s="8"/>
      <c r="H41" s="8"/>
      <c r="I41" s="8"/>
    </row>
    <row r="42" spans="1:9" x14ac:dyDescent="0.25">
      <c r="A42" s="278"/>
      <c r="B42" s="279"/>
      <c r="C42" s="17">
        <f>+C12+C26</f>
        <v>1522887249.3900003</v>
      </c>
      <c r="D42" s="17">
        <f>+D12+D26</f>
        <v>82500000</v>
      </c>
      <c r="E42" s="17">
        <f>+E12+E26</f>
        <v>57943842.380000003</v>
      </c>
      <c r="F42" s="14">
        <v>0</v>
      </c>
      <c r="G42" s="17">
        <f>+G12+G26</f>
        <v>1547443407.0100002</v>
      </c>
      <c r="H42" s="17">
        <f>+H12+H26</f>
        <v>31356387.59</v>
      </c>
      <c r="I42" s="14">
        <v>0</v>
      </c>
    </row>
    <row r="43" spans="1:9" ht="7.5" customHeight="1" x14ac:dyDescent="0.25">
      <c r="A43" s="1"/>
      <c r="B43" s="3"/>
      <c r="C43" s="8"/>
      <c r="D43" s="8"/>
      <c r="E43" s="8"/>
      <c r="F43" s="8"/>
      <c r="G43" s="8"/>
      <c r="H43" s="8"/>
      <c r="I43" s="8"/>
    </row>
    <row r="44" spans="1:9" ht="6" customHeight="1" x14ac:dyDescent="0.25">
      <c r="A44" s="1"/>
      <c r="B44" s="3"/>
      <c r="C44" s="8"/>
      <c r="D44" s="8"/>
      <c r="E44" s="8"/>
      <c r="F44" s="8"/>
      <c r="G44" s="8"/>
      <c r="H44" s="8"/>
      <c r="I44" s="8"/>
    </row>
    <row r="45" spans="1:9" ht="6" customHeight="1" x14ac:dyDescent="0.25">
      <c r="A45" s="1"/>
      <c r="B45" s="3"/>
      <c r="C45" s="8"/>
      <c r="D45" s="8"/>
      <c r="E45" s="8"/>
      <c r="F45" s="8"/>
      <c r="G45" s="8"/>
      <c r="H45" s="8"/>
      <c r="I45" s="8"/>
    </row>
    <row r="46" spans="1:9" x14ac:dyDescent="0.25">
      <c r="A46" s="194" t="s">
        <v>74</v>
      </c>
      <c r="B46" s="195"/>
      <c r="C46" s="8"/>
      <c r="D46" s="8"/>
      <c r="E46" s="8"/>
      <c r="F46" s="8"/>
      <c r="G46" s="8"/>
      <c r="H46" s="8"/>
      <c r="I46" s="8"/>
    </row>
    <row r="47" spans="1:9" x14ac:dyDescent="0.25">
      <c r="A47" s="194"/>
      <c r="B47" s="195"/>
      <c r="C47" s="8"/>
      <c r="D47" s="8"/>
      <c r="E47" s="8"/>
      <c r="F47" s="8"/>
      <c r="G47" s="8"/>
      <c r="H47" s="8"/>
      <c r="I47" s="8"/>
    </row>
    <row r="48" spans="1:9" x14ac:dyDescent="0.25">
      <c r="A48" s="190" t="s">
        <v>77</v>
      </c>
      <c r="B48" s="191"/>
      <c r="C48" s="8"/>
      <c r="D48" s="8"/>
      <c r="E48" s="8"/>
      <c r="F48" s="8"/>
      <c r="G48" s="8"/>
      <c r="H48" s="8"/>
      <c r="I48" s="8"/>
    </row>
    <row r="49" spans="1:9" x14ac:dyDescent="0.25">
      <c r="A49" s="190" t="s">
        <v>75</v>
      </c>
      <c r="B49" s="191"/>
      <c r="C49" s="8"/>
      <c r="D49" s="8"/>
      <c r="E49" s="8"/>
      <c r="F49" s="8"/>
      <c r="G49" s="8"/>
      <c r="H49" s="8"/>
      <c r="I49" s="8"/>
    </row>
    <row r="50" spans="1:9" x14ac:dyDescent="0.25">
      <c r="A50" s="190" t="s">
        <v>76</v>
      </c>
      <c r="B50" s="191"/>
      <c r="C50" s="8"/>
      <c r="D50" s="8"/>
      <c r="E50" s="8"/>
      <c r="F50" s="8"/>
      <c r="G50" s="8"/>
      <c r="H50" s="8"/>
      <c r="I50" s="8"/>
    </row>
    <row r="51" spans="1:9" ht="6.75" customHeight="1" x14ac:dyDescent="0.25">
      <c r="A51" s="1"/>
      <c r="B51" s="3"/>
      <c r="C51" s="8"/>
      <c r="D51" s="8"/>
      <c r="E51" s="8"/>
      <c r="F51" s="8"/>
      <c r="G51" s="8"/>
      <c r="H51" s="8"/>
      <c r="I51" s="8"/>
    </row>
    <row r="52" spans="1:9" ht="15" customHeight="1" x14ac:dyDescent="0.25">
      <c r="A52" s="194" t="s">
        <v>22</v>
      </c>
      <c r="B52" s="195"/>
      <c r="C52" s="8"/>
      <c r="D52" s="8"/>
      <c r="E52" s="8"/>
      <c r="F52" s="8"/>
      <c r="G52" s="8"/>
      <c r="H52" s="8"/>
      <c r="I52" s="8"/>
    </row>
    <row r="53" spans="1:9" x14ac:dyDescent="0.25">
      <c r="A53" s="194"/>
      <c r="B53" s="195"/>
      <c r="C53" s="8"/>
      <c r="D53" s="8"/>
      <c r="E53" s="8"/>
      <c r="F53" s="8"/>
      <c r="G53" s="8"/>
      <c r="H53" s="8"/>
      <c r="I53" s="8"/>
    </row>
    <row r="54" spans="1:9" ht="0.75" customHeight="1" x14ac:dyDescent="0.25">
      <c r="A54" s="194"/>
      <c r="B54" s="195"/>
      <c r="C54" s="8"/>
      <c r="D54" s="8"/>
      <c r="E54" s="8"/>
      <c r="F54" s="8"/>
      <c r="G54" s="8"/>
      <c r="H54" s="8"/>
      <c r="I54" s="8"/>
    </row>
    <row r="55" spans="1:9" x14ac:dyDescent="0.25">
      <c r="A55" s="196" t="s">
        <v>86</v>
      </c>
      <c r="B55" s="197"/>
      <c r="C55" s="17">
        <v>83449015</v>
      </c>
      <c r="D55" s="14">
        <v>0</v>
      </c>
      <c r="E55" s="14">
        <v>0</v>
      </c>
      <c r="F55" s="14">
        <v>0</v>
      </c>
      <c r="G55" s="17">
        <v>83449015</v>
      </c>
      <c r="H55" s="26">
        <v>1771205.35</v>
      </c>
      <c r="I55" s="14">
        <v>0</v>
      </c>
    </row>
    <row r="56" spans="1:9" x14ac:dyDescent="0.25">
      <c r="A56" s="196" t="s">
        <v>87</v>
      </c>
      <c r="B56" s="197"/>
      <c r="C56" s="17">
        <v>208708907</v>
      </c>
      <c r="D56" s="14">
        <v>0</v>
      </c>
      <c r="E56" s="14">
        <v>0</v>
      </c>
      <c r="F56" s="14">
        <v>0</v>
      </c>
      <c r="G56" s="17">
        <v>208708907</v>
      </c>
      <c r="H56" s="26">
        <v>4171639.7299999995</v>
      </c>
      <c r="I56" s="14">
        <v>0</v>
      </c>
    </row>
    <row r="57" spans="1:9" x14ac:dyDescent="0.25">
      <c r="A57" s="196" t="s">
        <v>88</v>
      </c>
      <c r="B57" s="197"/>
      <c r="C57" s="17">
        <v>72675017</v>
      </c>
      <c r="D57" s="14">
        <v>0</v>
      </c>
      <c r="E57" s="14">
        <v>0</v>
      </c>
      <c r="F57" s="14">
        <v>0</v>
      </c>
      <c r="G57" s="17">
        <v>72675017</v>
      </c>
      <c r="H57" s="26">
        <v>1497050.4199999997</v>
      </c>
      <c r="I57" s="14">
        <v>0</v>
      </c>
    </row>
    <row r="58" spans="1:9" x14ac:dyDescent="0.25">
      <c r="A58" s="196" t="s">
        <v>89</v>
      </c>
      <c r="B58" s="197"/>
      <c r="C58" s="17">
        <v>6854706</v>
      </c>
      <c r="D58" s="14">
        <v>0</v>
      </c>
      <c r="E58" s="14">
        <v>0</v>
      </c>
      <c r="F58" s="14">
        <v>0</v>
      </c>
      <c r="G58" s="17">
        <v>6854706</v>
      </c>
      <c r="H58" s="26">
        <v>147188.04</v>
      </c>
      <c r="I58" s="14">
        <v>0</v>
      </c>
    </row>
    <row r="59" spans="1:9" x14ac:dyDescent="0.25">
      <c r="A59" s="268" t="s">
        <v>90</v>
      </c>
      <c r="B59" s="269"/>
      <c r="C59" s="23">
        <v>104534855</v>
      </c>
      <c r="D59" s="18">
        <v>0</v>
      </c>
      <c r="E59" s="18">
        <v>0</v>
      </c>
      <c r="F59" s="18">
        <v>0</v>
      </c>
      <c r="G59" s="23">
        <v>104534855</v>
      </c>
      <c r="H59" s="29">
        <v>2064002.22</v>
      </c>
      <c r="I59" s="18">
        <v>0</v>
      </c>
    </row>
    <row r="60" spans="1:9" x14ac:dyDescent="0.25">
      <c r="E60" s="2"/>
    </row>
    <row r="61" spans="1:9" x14ac:dyDescent="0.25">
      <c r="A61" s="264" t="s">
        <v>26</v>
      </c>
      <c r="B61" s="270"/>
      <c r="C61" s="273" t="s">
        <v>27</v>
      </c>
      <c r="D61" s="273" t="s">
        <v>28</v>
      </c>
      <c r="E61" s="273" t="s">
        <v>29</v>
      </c>
      <c r="F61" s="264" t="s">
        <v>30</v>
      </c>
      <c r="G61" s="265"/>
      <c r="H61" s="264" t="s">
        <v>31</v>
      </c>
      <c r="I61" s="265"/>
    </row>
    <row r="62" spans="1:9" x14ac:dyDescent="0.25">
      <c r="A62" s="271"/>
      <c r="B62" s="272"/>
      <c r="C62" s="274"/>
      <c r="D62" s="274"/>
      <c r="E62" s="274"/>
      <c r="F62" s="266"/>
      <c r="G62" s="267"/>
      <c r="H62" s="266"/>
      <c r="I62" s="267"/>
    </row>
    <row r="63" spans="1:9" x14ac:dyDescent="0.25">
      <c r="A63" s="1"/>
      <c r="B63" s="3"/>
      <c r="C63" s="8"/>
      <c r="D63" s="8"/>
      <c r="E63" s="8"/>
      <c r="F63" s="1"/>
      <c r="G63" s="3"/>
      <c r="H63" s="1"/>
      <c r="I63" s="3"/>
    </row>
    <row r="64" spans="1:9" x14ac:dyDescent="0.25">
      <c r="A64" s="194" t="s">
        <v>32</v>
      </c>
      <c r="B64" s="195"/>
      <c r="C64" s="8"/>
      <c r="D64" s="8"/>
      <c r="E64" s="8"/>
      <c r="F64" s="1"/>
      <c r="G64" s="3"/>
      <c r="H64" s="1"/>
      <c r="I64" s="3"/>
    </row>
    <row r="65" spans="1:9" x14ac:dyDescent="0.25">
      <c r="A65" s="194"/>
      <c r="B65" s="195"/>
      <c r="C65" s="8"/>
      <c r="D65" s="8"/>
      <c r="E65" s="8"/>
      <c r="F65" s="1"/>
      <c r="G65" s="3"/>
      <c r="H65" s="1"/>
      <c r="I65" s="3"/>
    </row>
    <row r="66" spans="1:9" x14ac:dyDescent="0.25">
      <c r="A66" s="190"/>
      <c r="B66" s="191"/>
      <c r="C66" s="8"/>
      <c r="D66" s="8"/>
      <c r="E66" s="8"/>
      <c r="F66" s="1"/>
      <c r="G66" s="3"/>
      <c r="H66" s="1"/>
      <c r="I66" s="3"/>
    </row>
    <row r="67" spans="1:9" x14ac:dyDescent="0.25">
      <c r="A67" s="190" t="s">
        <v>33</v>
      </c>
      <c r="B67" s="191"/>
      <c r="C67" s="14">
        <v>0</v>
      </c>
      <c r="D67" s="14"/>
      <c r="E67" s="14"/>
      <c r="F67" s="1"/>
      <c r="G67" s="3"/>
      <c r="H67" s="19"/>
      <c r="I67" s="21"/>
    </row>
    <row r="68" spans="1:9" x14ac:dyDescent="0.25">
      <c r="A68" s="190" t="s">
        <v>34</v>
      </c>
      <c r="B68" s="191"/>
      <c r="C68" s="14">
        <v>0</v>
      </c>
      <c r="D68" s="14"/>
      <c r="E68" s="14"/>
      <c r="F68" s="1"/>
      <c r="G68" s="3"/>
      <c r="H68" s="19"/>
      <c r="I68" s="21"/>
    </row>
    <row r="69" spans="1:9" x14ac:dyDescent="0.25">
      <c r="A69" s="192" t="s">
        <v>35</v>
      </c>
      <c r="B69" s="193"/>
      <c r="C69" s="18">
        <v>0</v>
      </c>
      <c r="D69" s="18"/>
      <c r="E69" s="18"/>
      <c r="F69" s="10"/>
      <c r="G69" s="7"/>
      <c r="H69" s="20"/>
      <c r="I69" s="22"/>
    </row>
  </sheetData>
  <mergeCells count="62">
    <mergeCell ref="A23:B23"/>
    <mergeCell ref="A20:B20"/>
    <mergeCell ref="A21:B21"/>
    <mergeCell ref="A22:B22"/>
    <mergeCell ref="A26:B26"/>
    <mergeCell ref="A24:B24"/>
    <mergeCell ref="A35:B35"/>
    <mergeCell ref="A36:B36"/>
    <mergeCell ref="A37:B37"/>
    <mergeCell ref="A38:B38"/>
    <mergeCell ref="A40:B40"/>
    <mergeCell ref="A41:B42"/>
    <mergeCell ref="A46:B47"/>
    <mergeCell ref="A34:B34"/>
    <mergeCell ref="A39:B39"/>
    <mergeCell ref="A14:B14"/>
    <mergeCell ref="A15:B15"/>
    <mergeCell ref="A16:B16"/>
    <mergeCell ref="A18:B18"/>
    <mergeCell ref="A19:B19"/>
    <mergeCell ref="A33:B33"/>
    <mergeCell ref="A32:B32"/>
    <mergeCell ref="A27:B27"/>
    <mergeCell ref="A28:B28"/>
    <mergeCell ref="A29:B29"/>
    <mergeCell ref="A30:B30"/>
    <mergeCell ref="A31:B31"/>
    <mergeCell ref="A1:I1"/>
    <mergeCell ref="A3:I3"/>
    <mergeCell ref="A4:I4"/>
    <mergeCell ref="A5:I5"/>
    <mergeCell ref="A6:I6"/>
    <mergeCell ref="G7:G10"/>
    <mergeCell ref="H7:H10"/>
    <mergeCell ref="I7:I10"/>
    <mergeCell ref="A12:B12"/>
    <mergeCell ref="A13:B13"/>
    <mergeCell ref="A7:B10"/>
    <mergeCell ref="C7:C10"/>
    <mergeCell ref="D7:D10"/>
    <mergeCell ref="E7:E10"/>
    <mergeCell ref="F7:F10"/>
    <mergeCell ref="H61:I62"/>
    <mergeCell ref="A64:B65"/>
    <mergeCell ref="A66:B66"/>
    <mergeCell ref="A52:B54"/>
    <mergeCell ref="A55:B55"/>
    <mergeCell ref="A56:B56"/>
    <mergeCell ref="A59:B59"/>
    <mergeCell ref="A61:B62"/>
    <mergeCell ref="C61:C62"/>
    <mergeCell ref="D61:D62"/>
    <mergeCell ref="E61:E62"/>
    <mergeCell ref="A57:B57"/>
    <mergeCell ref="A58:B58"/>
    <mergeCell ref="F61:G62"/>
    <mergeCell ref="A67:B67"/>
    <mergeCell ref="A68:B68"/>
    <mergeCell ref="A69:B69"/>
    <mergeCell ref="A48:B48"/>
    <mergeCell ref="A49:B49"/>
    <mergeCell ref="A50:B50"/>
  </mergeCells>
  <pageMargins left="0.11811023622047245" right="0" top="0.11811023622047245" bottom="0.39370078740157483" header="0.11811023622047245" footer="0.11811023622047245"/>
  <pageSetup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0"/>
  <sheetViews>
    <sheetView workbookViewId="0">
      <selection activeCell="O3" sqref="O3"/>
    </sheetView>
  </sheetViews>
  <sheetFormatPr baseColWidth="10" defaultRowHeight="15" x14ac:dyDescent="0.25"/>
  <cols>
    <col min="1" max="1" width="3.5703125" customWidth="1"/>
    <col min="3" max="3" width="8.42578125" customWidth="1"/>
    <col min="4" max="4" width="7.85546875" customWidth="1"/>
    <col min="5" max="5" width="11.42578125" customWidth="1"/>
    <col min="6" max="6" width="10.5703125" customWidth="1"/>
    <col min="7" max="7" width="9.7109375" customWidth="1"/>
    <col min="8" max="8" width="7.140625" customWidth="1"/>
    <col min="9" max="9" width="14.85546875" customWidth="1"/>
    <col min="10" max="10" width="15.28515625" customWidth="1"/>
    <col min="11" max="11" width="12.28515625" customWidth="1"/>
    <col min="12" max="12" width="9.85546875" customWidth="1"/>
    <col min="13" max="13" width="13" customWidth="1"/>
  </cols>
  <sheetData>
    <row r="2" spans="2:13" x14ac:dyDescent="0.25">
      <c r="B2" s="288" t="s">
        <v>97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2:13" x14ac:dyDescent="0.25">
      <c r="B3" s="288" t="s">
        <v>98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</row>
    <row r="4" spans="2:13" ht="15.75" customHeight="1" x14ac:dyDescent="0.25">
      <c r="B4" s="289" t="s">
        <v>93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</row>
    <row r="5" spans="2:13" x14ac:dyDescent="0.25">
      <c r="B5" s="289" t="s">
        <v>36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</row>
    <row r="6" spans="2:13" ht="15" customHeight="1" x14ac:dyDescent="0.25">
      <c r="B6" s="286" t="s">
        <v>37</v>
      </c>
      <c r="C6" s="286"/>
      <c r="D6" s="286" t="s">
        <v>38</v>
      </c>
      <c r="E6" s="286" t="s">
        <v>44</v>
      </c>
      <c r="F6" s="286" t="s">
        <v>39</v>
      </c>
      <c r="G6" s="286" t="s">
        <v>40</v>
      </c>
      <c r="H6" s="286" t="s">
        <v>41</v>
      </c>
      <c r="I6" s="286" t="s">
        <v>42</v>
      </c>
      <c r="J6" s="286" t="s">
        <v>43</v>
      </c>
      <c r="K6" s="286" t="s">
        <v>103</v>
      </c>
      <c r="L6" s="286" t="s">
        <v>102</v>
      </c>
      <c r="M6" s="286" t="s">
        <v>101</v>
      </c>
    </row>
    <row r="7" spans="2:13" x14ac:dyDescent="0.25"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</row>
    <row r="8" spans="2:13" x14ac:dyDescent="0.25"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</row>
    <row r="9" spans="2:13" x14ac:dyDescent="0.25"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</row>
    <row r="10" spans="2:13" x14ac:dyDescent="0.25"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</row>
    <row r="11" spans="2:13" x14ac:dyDescent="0.25"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</row>
    <row r="12" spans="2:13" ht="4.5" customHeight="1" x14ac:dyDescent="0.25"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</row>
    <row r="13" spans="2:13" x14ac:dyDescent="0.25">
      <c r="B13" s="1"/>
      <c r="C13" s="3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2:13" ht="15" customHeight="1" x14ac:dyDescent="0.25">
      <c r="B14" s="278" t="s">
        <v>45</v>
      </c>
      <c r="C14" s="279"/>
      <c r="D14" s="287">
        <v>0</v>
      </c>
      <c r="E14" s="287">
        <v>0</v>
      </c>
      <c r="F14" s="287">
        <v>0</v>
      </c>
      <c r="G14" s="287">
        <v>0</v>
      </c>
      <c r="H14" s="287">
        <v>0</v>
      </c>
      <c r="I14" s="287">
        <v>0</v>
      </c>
      <c r="J14" s="287">
        <v>0</v>
      </c>
      <c r="K14" s="287">
        <v>0</v>
      </c>
      <c r="L14" s="287">
        <v>0</v>
      </c>
      <c r="M14" s="287">
        <v>0</v>
      </c>
    </row>
    <row r="15" spans="2:13" x14ac:dyDescent="0.25">
      <c r="B15" s="278"/>
      <c r="C15" s="279"/>
      <c r="D15" s="287"/>
      <c r="E15" s="287"/>
      <c r="F15" s="287"/>
      <c r="G15" s="287"/>
      <c r="H15" s="287"/>
      <c r="I15" s="287"/>
      <c r="J15" s="287"/>
      <c r="K15" s="287"/>
      <c r="L15" s="287"/>
      <c r="M15" s="287"/>
    </row>
    <row r="16" spans="2:13" x14ac:dyDescent="0.25">
      <c r="B16" s="278"/>
      <c r="C16" s="279"/>
      <c r="D16" s="287"/>
      <c r="E16" s="287"/>
      <c r="F16" s="287"/>
      <c r="G16" s="287"/>
      <c r="H16" s="287"/>
      <c r="I16" s="287"/>
      <c r="J16" s="287"/>
      <c r="K16" s="287"/>
      <c r="L16" s="287"/>
      <c r="M16" s="287"/>
    </row>
    <row r="17" spans="2:13" x14ac:dyDescent="0.25">
      <c r="B17" s="292" t="s">
        <v>46</v>
      </c>
      <c r="C17" s="293"/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2:13" x14ac:dyDescent="0.25">
      <c r="B18" s="292" t="s">
        <v>47</v>
      </c>
      <c r="C18" s="293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2:13" x14ac:dyDescent="0.25">
      <c r="B19" s="292" t="s">
        <v>48</v>
      </c>
      <c r="C19" s="293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</row>
    <row r="20" spans="2:13" x14ac:dyDescent="0.25">
      <c r="B20" s="292" t="s">
        <v>49</v>
      </c>
      <c r="C20" s="293"/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</row>
    <row r="21" spans="2:13" x14ac:dyDescent="0.25">
      <c r="B21" s="1"/>
      <c r="C21" s="3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2:13" x14ac:dyDescent="0.25">
      <c r="B22" s="194" t="s">
        <v>50</v>
      </c>
      <c r="C22" s="294"/>
      <c r="D22" s="287">
        <v>0</v>
      </c>
      <c r="E22" s="287">
        <v>0</v>
      </c>
      <c r="F22" s="287">
        <v>0</v>
      </c>
      <c r="G22" s="287">
        <v>0</v>
      </c>
      <c r="H22" s="287">
        <v>0</v>
      </c>
      <c r="I22" s="287">
        <v>0</v>
      </c>
      <c r="J22" s="287">
        <v>0</v>
      </c>
      <c r="K22" s="287">
        <v>0</v>
      </c>
      <c r="L22" s="287">
        <v>0</v>
      </c>
      <c r="M22" s="287">
        <v>0</v>
      </c>
    </row>
    <row r="23" spans="2:13" x14ac:dyDescent="0.25">
      <c r="B23" s="295"/>
      <c r="C23" s="294"/>
      <c r="D23" s="287"/>
      <c r="E23" s="287"/>
      <c r="F23" s="287"/>
      <c r="G23" s="287"/>
      <c r="H23" s="287"/>
      <c r="I23" s="287"/>
      <c r="J23" s="287"/>
      <c r="K23" s="287"/>
      <c r="L23" s="287"/>
      <c r="M23" s="287"/>
    </row>
    <row r="24" spans="2:13" x14ac:dyDescent="0.25">
      <c r="B24" s="295"/>
      <c r="C24" s="294"/>
      <c r="D24" s="287"/>
      <c r="E24" s="287"/>
      <c r="F24" s="287"/>
      <c r="G24" s="287"/>
      <c r="H24" s="287"/>
      <c r="I24" s="287"/>
      <c r="J24" s="287"/>
      <c r="K24" s="287"/>
      <c r="L24" s="287"/>
      <c r="M24" s="287"/>
    </row>
    <row r="25" spans="2:13" x14ac:dyDescent="0.25">
      <c r="B25" s="296" t="s">
        <v>51</v>
      </c>
      <c r="C25" s="297"/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</row>
    <row r="26" spans="2:13" x14ac:dyDescent="0.25">
      <c r="B26" s="296" t="s">
        <v>52</v>
      </c>
      <c r="C26" s="297"/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</row>
    <row r="27" spans="2:13" x14ac:dyDescent="0.25">
      <c r="B27" s="296" t="s">
        <v>53</v>
      </c>
      <c r="C27" s="297"/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</row>
    <row r="28" spans="2:13" x14ac:dyDescent="0.25">
      <c r="B28" s="296" t="s">
        <v>54</v>
      </c>
      <c r="C28" s="297"/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</row>
    <row r="29" spans="2:13" x14ac:dyDescent="0.25">
      <c r="B29" s="1"/>
      <c r="C29" s="3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2:13" ht="15" customHeight="1" x14ac:dyDescent="0.25">
      <c r="B30" s="194" t="s">
        <v>55</v>
      </c>
      <c r="C30" s="195"/>
      <c r="D30" s="287">
        <v>0</v>
      </c>
      <c r="E30" s="287">
        <v>0</v>
      </c>
      <c r="F30" s="287">
        <v>0</v>
      </c>
      <c r="G30" s="287">
        <v>0</v>
      </c>
      <c r="H30" s="287">
        <v>0</v>
      </c>
      <c r="I30" s="287">
        <v>0</v>
      </c>
      <c r="J30" s="287">
        <v>0</v>
      </c>
      <c r="K30" s="287">
        <v>0</v>
      </c>
      <c r="L30" s="287">
        <v>0</v>
      </c>
      <c r="M30" s="287">
        <v>0</v>
      </c>
    </row>
    <row r="31" spans="2:13" x14ac:dyDescent="0.25">
      <c r="B31" s="194"/>
      <c r="C31" s="195"/>
      <c r="D31" s="287"/>
      <c r="E31" s="287"/>
      <c r="F31" s="287"/>
      <c r="G31" s="287"/>
      <c r="H31" s="287"/>
      <c r="I31" s="287"/>
      <c r="J31" s="287"/>
      <c r="K31" s="287"/>
      <c r="L31" s="287"/>
      <c r="M31" s="287"/>
    </row>
    <row r="32" spans="2:13" x14ac:dyDescent="0.25">
      <c r="B32" s="290"/>
      <c r="C32" s="291"/>
      <c r="D32" s="298"/>
      <c r="E32" s="298"/>
      <c r="F32" s="298"/>
      <c r="G32" s="298"/>
      <c r="H32" s="298"/>
      <c r="I32" s="298"/>
      <c r="J32" s="298"/>
      <c r="K32" s="298"/>
      <c r="L32" s="298"/>
      <c r="M32" s="298"/>
    </row>
    <row r="36" spans="2:13" x14ac:dyDescent="0.2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2:13" x14ac:dyDescent="0.2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2:13" x14ac:dyDescent="0.2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2:13" x14ac:dyDescent="0.2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2:13" x14ac:dyDescent="0.2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</sheetData>
  <mergeCells count="56">
    <mergeCell ref="L30:L32"/>
    <mergeCell ref="M30:M32"/>
    <mergeCell ref="G30:G32"/>
    <mergeCell ref="H30:H32"/>
    <mergeCell ref="I30:I32"/>
    <mergeCell ref="J30:J32"/>
    <mergeCell ref="K30:K32"/>
    <mergeCell ref="K14:K16"/>
    <mergeCell ref="L14:L16"/>
    <mergeCell ref="M14:M16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F14:F16"/>
    <mergeCell ref="G14:G16"/>
    <mergeCell ref="H14:H16"/>
    <mergeCell ref="I14:I16"/>
    <mergeCell ref="J14:J16"/>
    <mergeCell ref="B26:C26"/>
    <mergeCell ref="B27:C27"/>
    <mergeCell ref="B28:C28"/>
    <mergeCell ref="B14:C16"/>
    <mergeCell ref="F6:F12"/>
    <mergeCell ref="B30:C32"/>
    <mergeCell ref="B17:C17"/>
    <mergeCell ref="B18:C18"/>
    <mergeCell ref="B19:C19"/>
    <mergeCell ref="B20:C20"/>
    <mergeCell ref="B22:C24"/>
    <mergeCell ref="B25:C25"/>
    <mergeCell ref="D30:D32"/>
    <mergeCell ref="E30:E32"/>
    <mergeCell ref="F30:F32"/>
    <mergeCell ref="M6:M12"/>
    <mergeCell ref="D14:D16"/>
    <mergeCell ref="E14:E16"/>
    <mergeCell ref="B2:M2"/>
    <mergeCell ref="B3:M3"/>
    <mergeCell ref="B4:M4"/>
    <mergeCell ref="B5:M5"/>
    <mergeCell ref="D6:D12"/>
    <mergeCell ref="B6:C12"/>
    <mergeCell ref="K6:K12"/>
    <mergeCell ref="L6:L12"/>
    <mergeCell ref="E6:E12"/>
    <mergeCell ref="J6:J12"/>
    <mergeCell ref="I6:I12"/>
    <mergeCell ref="H6:H12"/>
    <mergeCell ref="G6:G12"/>
  </mergeCells>
  <pageMargins left="0.11811023622047245" right="0" top="0.11811023622047245" bottom="0.39370078740157483" header="0.11811023622047245" footer="0.11811023622047245"/>
  <pageSetup scale="9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workbookViewId="0">
      <selection activeCell="I17" sqref="I17"/>
    </sheetView>
  </sheetViews>
  <sheetFormatPr baseColWidth="10" defaultRowHeight="15" x14ac:dyDescent="0.25"/>
  <cols>
    <col min="1" max="1" width="1.140625" customWidth="1"/>
    <col min="2" max="2" width="58.28515625" customWidth="1"/>
    <col min="3" max="3" width="17" style="53" bestFit="1" customWidth="1"/>
    <col min="4" max="5" width="13.85546875" style="53" bestFit="1" customWidth="1"/>
    <col min="6" max="6" width="1.28515625" customWidth="1"/>
    <col min="7" max="7" width="1.85546875" customWidth="1"/>
    <col min="8" max="8" width="19.140625" customWidth="1"/>
    <col min="9" max="11" width="13.85546875" bestFit="1" customWidth="1"/>
    <col min="12" max="12" width="13.85546875" customWidth="1"/>
  </cols>
  <sheetData>
    <row r="1" spans="1:11" ht="3" customHeight="1" x14ac:dyDescent="0.25"/>
    <row r="2" spans="1:11" ht="3" customHeight="1" thickBot="1" x14ac:dyDescent="0.3"/>
    <row r="3" spans="1:11" x14ac:dyDescent="0.25">
      <c r="A3" s="299" t="s">
        <v>104</v>
      </c>
      <c r="B3" s="300"/>
      <c r="C3" s="300"/>
      <c r="D3" s="300"/>
      <c r="E3" s="301"/>
    </row>
    <row r="4" spans="1:11" x14ac:dyDescent="0.25">
      <c r="A4" s="302" t="s">
        <v>105</v>
      </c>
      <c r="B4" s="303"/>
      <c r="C4" s="303"/>
      <c r="D4" s="303"/>
      <c r="E4" s="304"/>
    </row>
    <row r="5" spans="1:11" x14ac:dyDescent="0.25">
      <c r="A5" s="302" t="s">
        <v>106</v>
      </c>
      <c r="B5" s="303"/>
      <c r="C5" s="303"/>
      <c r="D5" s="303"/>
      <c r="E5" s="304"/>
    </row>
    <row r="6" spans="1:11" ht="15.75" thickBot="1" x14ac:dyDescent="0.3">
      <c r="A6" s="305" t="s">
        <v>36</v>
      </c>
      <c r="B6" s="306"/>
      <c r="C6" s="306"/>
      <c r="D6" s="306"/>
      <c r="E6" s="307"/>
    </row>
    <row r="7" spans="1:11" ht="3.75" customHeight="1" thickBot="1" x14ac:dyDescent="0.3">
      <c r="A7" s="54"/>
      <c r="B7" s="54"/>
      <c r="C7" s="55"/>
      <c r="D7" s="55"/>
      <c r="E7" s="55"/>
    </row>
    <row r="8" spans="1:11" x14ac:dyDescent="0.25">
      <c r="A8" s="308" t="s">
        <v>107</v>
      </c>
      <c r="B8" s="309"/>
      <c r="C8" s="56" t="s">
        <v>108</v>
      </c>
      <c r="D8" s="312" t="s">
        <v>109</v>
      </c>
      <c r="E8" s="56" t="s">
        <v>110</v>
      </c>
    </row>
    <row r="9" spans="1:11" ht="15.75" thickBot="1" x14ac:dyDescent="0.3">
      <c r="A9" s="310"/>
      <c r="B9" s="311"/>
      <c r="C9" s="57" t="s">
        <v>111</v>
      </c>
      <c r="D9" s="313"/>
      <c r="E9" s="57" t="s">
        <v>112</v>
      </c>
    </row>
    <row r="10" spans="1:11" x14ac:dyDescent="0.25">
      <c r="A10" s="58"/>
      <c r="B10" s="59"/>
      <c r="C10" s="60"/>
      <c r="D10" s="60"/>
      <c r="E10" s="60"/>
    </row>
    <row r="11" spans="1:11" x14ac:dyDescent="0.25">
      <c r="A11" s="58"/>
      <c r="B11" s="61" t="s">
        <v>113</v>
      </c>
      <c r="C11" s="62">
        <f>+C12+C13+C14</f>
        <v>19240213594</v>
      </c>
      <c r="D11" s="62">
        <f t="shared" ref="D11:E11" si="0">+D12+D13+D14</f>
        <v>5259310060.7799988</v>
      </c>
      <c r="E11" s="62">
        <f t="shared" si="0"/>
        <v>5259007387.7799988</v>
      </c>
    </row>
    <row r="12" spans="1:11" x14ac:dyDescent="0.25">
      <c r="A12" s="58"/>
      <c r="B12" s="63" t="s">
        <v>114</v>
      </c>
      <c r="C12" s="60">
        <v>9230918458</v>
      </c>
      <c r="D12" s="60">
        <v>2487817285.4899998</v>
      </c>
      <c r="E12" s="60">
        <v>2487514612.4899998</v>
      </c>
      <c r="G12" s="64"/>
    </row>
    <row r="13" spans="1:11" x14ac:dyDescent="0.25">
      <c r="A13" s="58"/>
      <c r="B13" s="63" t="s">
        <v>115</v>
      </c>
      <c r="C13" s="60">
        <v>9551613642</v>
      </c>
      <c r="D13" s="60">
        <v>2774481948.8899999</v>
      </c>
      <c r="E13" s="60">
        <v>2774481948.8899999</v>
      </c>
    </row>
    <row r="14" spans="1:11" x14ac:dyDescent="0.25">
      <c r="A14" s="58"/>
      <c r="B14" s="63" t="s">
        <v>116</v>
      </c>
      <c r="C14" s="60">
        <f>C50</f>
        <v>457681494</v>
      </c>
      <c r="D14" s="60">
        <f t="shared" ref="D14:E14" si="1">D50</f>
        <v>-2989173.6</v>
      </c>
      <c r="E14" s="60">
        <f t="shared" si="1"/>
        <v>-2989173.6</v>
      </c>
    </row>
    <row r="15" spans="1:11" x14ac:dyDescent="0.25">
      <c r="A15" s="65"/>
      <c r="B15" s="61"/>
      <c r="C15" s="60"/>
      <c r="D15" s="60"/>
      <c r="E15" s="60"/>
      <c r="H15" s="66"/>
      <c r="I15" s="66"/>
      <c r="J15" s="66"/>
      <c r="K15" s="66"/>
    </row>
    <row r="16" spans="1:11" x14ac:dyDescent="0.25">
      <c r="A16" s="65"/>
      <c r="B16" s="61" t="s">
        <v>117</v>
      </c>
      <c r="C16" s="62">
        <f>+C17+C18</f>
        <v>19285213594</v>
      </c>
      <c r="D16" s="62">
        <f t="shared" ref="D16:E16" si="2">+D17+D18</f>
        <v>4257088676.8900003</v>
      </c>
      <c r="E16" s="62">
        <f t="shared" si="2"/>
        <v>4100820105.5200005</v>
      </c>
      <c r="H16" s="66"/>
      <c r="I16" s="67"/>
      <c r="J16" s="68"/>
      <c r="K16" s="67"/>
    </row>
    <row r="17" spans="1:14" x14ac:dyDescent="0.25">
      <c r="A17" s="58"/>
      <c r="B17" s="63" t="s">
        <v>118</v>
      </c>
      <c r="C17" s="60">
        <f>9571442061+C34</f>
        <v>9729375820</v>
      </c>
      <c r="D17" s="60">
        <v>1909010403.4300001</v>
      </c>
      <c r="E17" s="60">
        <v>1840046027.95</v>
      </c>
      <c r="H17" s="69"/>
      <c r="I17" s="70"/>
      <c r="J17" s="69"/>
      <c r="K17" s="69"/>
      <c r="L17" s="71"/>
      <c r="M17" s="71"/>
      <c r="N17" s="53"/>
    </row>
    <row r="18" spans="1:14" x14ac:dyDescent="0.25">
      <c r="A18" s="58"/>
      <c r="B18" s="63" t="s">
        <v>119</v>
      </c>
      <c r="C18" s="60">
        <v>9555837774</v>
      </c>
      <c r="D18" s="60">
        <v>2348078273.46</v>
      </c>
      <c r="E18" s="60">
        <v>2260774077.5700002</v>
      </c>
      <c r="H18" s="72"/>
      <c r="I18" s="69"/>
      <c r="J18" s="69"/>
      <c r="K18" s="69"/>
      <c r="L18" s="71"/>
      <c r="M18" s="71"/>
      <c r="N18" s="53"/>
    </row>
    <row r="19" spans="1:14" x14ac:dyDescent="0.25">
      <c r="A19" s="58"/>
      <c r="B19" s="59"/>
      <c r="C19" s="60"/>
      <c r="D19" s="60"/>
      <c r="E19" s="60"/>
      <c r="H19" s="66"/>
      <c r="I19" s="66"/>
      <c r="J19" s="66"/>
      <c r="K19" s="66"/>
      <c r="L19" s="71"/>
      <c r="M19" s="71"/>
      <c r="N19" s="53"/>
    </row>
    <row r="20" spans="1:14" x14ac:dyDescent="0.25">
      <c r="A20" s="73"/>
      <c r="B20" s="74" t="s">
        <v>120</v>
      </c>
      <c r="C20" s="75"/>
      <c r="D20" s="62">
        <f>+D21+D22</f>
        <v>316909538.06</v>
      </c>
      <c r="E20" s="62">
        <f>+E21+E22</f>
        <v>316895538.06</v>
      </c>
      <c r="H20" s="69"/>
      <c r="I20" s="69"/>
      <c r="J20" s="69"/>
      <c r="K20" s="69"/>
      <c r="L20" s="71"/>
      <c r="M20" s="71"/>
      <c r="N20" s="53"/>
    </row>
    <row r="21" spans="1:14" ht="22.5" x14ac:dyDescent="0.25">
      <c r="A21" s="58"/>
      <c r="B21" s="63" t="s">
        <v>121</v>
      </c>
      <c r="C21" s="75"/>
      <c r="D21" s="60">
        <v>176892454.53999999</v>
      </c>
      <c r="E21" s="60">
        <v>176878454.53999999</v>
      </c>
      <c r="H21" s="66"/>
      <c r="I21" s="66"/>
      <c r="J21" s="66"/>
      <c r="K21" s="66"/>
      <c r="L21" s="71"/>
      <c r="M21" s="71"/>
      <c r="N21" s="53"/>
    </row>
    <row r="22" spans="1:14" ht="22.5" x14ac:dyDescent="0.25">
      <c r="A22" s="58"/>
      <c r="B22" s="63" t="s">
        <v>122</v>
      </c>
      <c r="C22" s="75"/>
      <c r="D22" s="60">
        <v>140017083.52000001</v>
      </c>
      <c r="E22" s="60">
        <v>140017083.52000001</v>
      </c>
      <c r="H22" s="72"/>
      <c r="I22" s="69"/>
      <c r="J22" s="69"/>
      <c r="K22" s="69"/>
      <c r="L22" s="71"/>
      <c r="M22" s="71"/>
      <c r="N22" s="53"/>
    </row>
    <row r="23" spans="1:14" x14ac:dyDescent="0.25">
      <c r="A23" s="58"/>
      <c r="B23" s="59"/>
      <c r="C23" s="60"/>
      <c r="D23" s="60"/>
      <c r="E23" s="60"/>
      <c r="H23" s="72"/>
      <c r="I23" s="69"/>
      <c r="J23" s="69"/>
      <c r="K23" s="69"/>
      <c r="L23" s="71"/>
      <c r="M23" s="71"/>
      <c r="N23" s="53"/>
    </row>
    <row r="24" spans="1:14" x14ac:dyDescent="0.25">
      <c r="A24" s="314"/>
      <c r="B24" s="61" t="s">
        <v>123</v>
      </c>
      <c r="C24" s="76">
        <f>+C11-C16+C20</f>
        <v>-45000000</v>
      </c>
      <c r="D24" s="76">
        <f t="shared" ref="D24:E24" si="3">+D11-D16+D20</f>
        <v>1319130921.9499984</v>
      </c>
      <c r="E24" s="76">
        <f t="shared" si="3"/>
        <v>1475082820.3199983</v>
      </c>
      <c r="H24" s="72"/>
      <c r="I24" s="69"/>
      <c r="J24" s="69"/>
      <c r="K24" s="69"/>
      <c r="L24" s="71"/>
      <c r="M24" s="71"/>
      <c r="N24" s="53"/>
    </row>
    <row r="25" spans="1:14" x14ac:dyDescent="0.25">
      <c r="A25" s="314"/>
      <c r="B25" s="61"/>
      <c r="C25" s="77"/>
      <c r="D25" s="77"/>
      <c r="E25" s="77"/>
      <c r="H25" s="72"/>
      <c r="I25" s="69"/>
      <c r="J25" s="69"/>
      <c r="K25" s="69"/>
      <c r="L25" s="71"/>
      <c r="M25" s="71"/>
      <c r="N25" s="53"/>
    </row>
    <row r="26" spans="1:14" x14ac:dyDescent="0.25">
      <c r="A26" s="314"/>
      <c r="B26" s="61" t="s">
        <v>124</v>
      </c>
      <c r="C26" s="76">
        <f>+C24-C14</f>
        <v>-502681494</v>
      </c>
      <c r="D26" s="76">
        <f t="shared" ref="D26:E26" si="4">+D24-D14</f>
        <v>1322120095.5499983</v>
      </c>
      <c r="E26" s="76">
        <f t="shared" si="4"/>
        <v>1478071993.9199982</v>
      </c>
      <c r="H26" s="78"/>
      <c r="I26" s="71"/>
      <c r="J26" s="71"/>
      <c r="K26" s="71"/>
      <c r="L26" s="71"/>
      <c r="M26" s="71"/>
      <c r="N26" s="53"/>
    </row>
    <row r="27" spans="1:14" x14ac:dyDescent="0.25">
      <c r="A27" s="314"/>
      <c r="B27" s="61"/>
      <c r="C27" s="77"/>
      <c r="D27" s="77"/>
      <c r="E27" s="77"/>
      <c r="H27" s="78"/>
      <c r="I27" s="71"/>
      <c r="J27" s="71"/>
      <c r="K27" s="71"/>
      <c r="L27" s="71"/>
      <c r="M27" s="71"/>
      <c r="N27" s="53"/>
    </row>
    <row r="28" spans="1:14" ht="22.5" x14ac:dyDescent="0.25">
      <c r="A28" s="58"/>
      <c r="B28" s="61" t="s">
        <v>125</v>
      </c>
      <c r="C28" s="62">
        <f>+C26-C20</f>
        <v>-502681494</v>
      </c>
      <c r="D28" s="62">
        <f t="shared" ref="D28:E28" si="5">+D26-D20</f>
        <v>1005210557.4899983</v>
      </c>
      <c r="E28" s="62">
        <f t="shared" si="5"/>
        <v>1161176455.8599982</v>
      </c>
      <c r="H28" s="78"/>
      <c r="I28" s="71"/>
      <c r="J28" s="71"/>
      <c r="K28" s="71"/>
      <c r="L28" s="71"/>
      <c r="M28" s="71"/>
      <c r="N28" s="53"/>
    </row>
    <row r="29" spans="1:14" ht="15.75" thickBot="1" x14ac:dyDescent="0.3">
      <c r="A29" s="79"/>
      <c r="B29" s="80"/>
      <c r="C29" s="81"/>
      <c r="D29" s="81"/>
      <c r="E29" s="81"/>
      <c r="H29" s="78"/>
      <c r="I29" s="71"/>
      <c r="J29" s="71"/>
      <c r="K29" s="71"/>
      <c r="L29" s="71"/>
      <c r="M29" s="71"/>
      <c r="N29" s="53"/>
    </row>
    <row r="30" spans="1:14" ht="4.5" customHeight="1" thickBot="1" x14ac:dyDescent="0.3">
      <c r="A30" s="315"/>
      <c r="B30" s="315"/>
      <c r="C30" s="315"/>
      <c r="D30" s="315"/>
      <c r="E30" s="315"/>
      <c r="I30" s="53"/>
      <c r="J30" s="53"/>
      <c r="K30" s="53"/>
      <c r="L30" s="53"/>
      <c r="M30" s="53"/>
      <c r="N30" s="53"/>
    </row>
    <row r="31" spans="1:14" ht="15.75" thickBot="1" x14ac:dyDescent="0.3">
      <c r="A31" s="316" t="s">
        <v>126</v>
      </c>
      <c r="B31" s="317"/>
      <c r="C31" s="82" t="s">
        <v>127</v>
      </c>
      <c r="D31" s="82" t="s">
        <v>109</v>
      </c>
      <c r="E31" s="82" t="s">
        <v>128</v>
      </c>
      <c r="I31" s="53"/>
      <c r="J31" s="53"/>
      <c r="K31" s="53"/>
      <c r="L31" s="53"/>
      <c r="M31" s="53"/>
      <c r="N31" s="53"/>
    </row>
    <row r="32" spans="1:14" x14ac:dyDescent="0.25">
      <c r="A32" s="58"/>
      <c r="B32" s="59"/>
      <c r="C32" s="60"/>
      <c r="D32" s="60"/>
      <c r="E32" s="60"/>
      <c r="I32" s="53"/>
      <c r="J32" s="53"/>
      <c r="K32" s="53"/>
      <c r="L32" s="53"/>
      <c r="M32" s="53"/>
      <c r="N32" s="53"/>
    </row>
    <row r="33" spans="1:14" x14ac:dyDescent="0.25">
      <c r="A33" s="318"/>
      <c r="B33" s="61" t="s">
        <v>129</v>
      </c>
      <c r="C33" s="76">
        <f>+C34+C35</f>
        <v>157933759</v>
      </c>
      <c r="D33" s="76">
        <f t="shared" ref="D33:E33" si="6">+D34+D35</f>
        <v>23404111.420000002</v>
      </c>
      <c r="E33" s="76">
        <f t="shared" si="6"/>
        <v>23404111.420000002</v>
      </c>
      <c r="I33" s="53"/>
      <c r="J33" s="53"/>
      <c r="K33" s="53"/>
      <c r="L33" s="53"/>
      <c r="M33" s="53"/>
      <c r="N33" s="53"/>
    </row>
    <row r="34" spans="1:14" ht="22.5" x14ac:dyDescent="0.25">
      <c r="A34" s="318"/>
      <c r="B34" s="63" t="s">
        <v>130</v>
      </c>
      <c r="C34" s="77">
        <v>157933759</v>
      </c>
      <c r="D34" s="77">
        <v>23404111.420000002</v>
      </c>
      <c r="E34" s="77">
        <v>23404111.420000002</v>
      </c>
      <c r="H34" s="2"/>
      <c r="I34" s="108"/>
      <c r="J34" s="53"/>
      <c r="K34" s="2"/>
    </row>
    <row r="35" spans="1:14" x14ac:dyDescent="0.25">
      <c r="A35" s="318"/>
      <c r="B35" s="63" t="s">
        <v>131</v>
      </c>
      <c r="C35" s="77">
        <v>0</v>
      </c>
      <c r="D35" s="77">
        <v>0</v>
      </c>
      <c r="E35" s="77">
        <v>0</v>
      </c>
      <c r="J35" s="53"/>
    </row>
    <row r="36" spans="1:14" x14ac:dyDescent="0.25">
      <c r="A36" s="65"/>
      <c r="B36" s="61"/>
      <c r="C36" s="60"/>
      <c r="D36" s="60"/>
      <c r="E36" s="60"/>
      <c r="J36" s="53"/>
    </row>
    <row r="37" spans="1:14" x14ac:dyDescent="0.25">
      <c r="A37" s="65"/>
      <c r="B37" s="61" t="s">
        <v>132</v>
      </c>
      <c r="C37" s="62">
        <f>+C28+C33</f>
        <v>-344747735</v>
      </c>
      <c r="D37" s="62">
        <f t="shared" ref="D37:E37" si="7">+D28+D33</f>
        <v>1028614668.9099983</v>
      </c>
      <c r="E37" s="62">
        <f t="shared" si="7"/>
        <v>1184580567.2799983</v>
      </c>
    </row>
    <row r="38" spans="1:14" ht="15.75" thickBot="1" x14ac:dyDescent="0.3">
      <c r="A38" s="83"/>
      <c r="B38" s="80"/>
      <c r="C38" s="84"/>
      <c r="D38" s="84"/>
      <c r="E38" s="84"/>
    </row>
    <row r="39" spans="1:14" ht="3" customHeight="1" thickBot="1" x14ac:dyDescent="0.3"/>
    <row r="40" spans="1:14" x14ac:dyDescent="0.25">
      <c r="A40" s="308" t="s">
        <v>126</v>
      </c>
      <c r="B40" s="309"/>
      <c r="C40" s="312" t="s">
        <v>133</v>
      </c>
      <c r="D40" s="319" t="s">
        <v>109</v>
      </c>
      <c r="E40" s="85" t="s">
        <v>110</v>
      </c>
    </row>
    <row r="41" spans="1:14" ht="15.75" thickBot="1" x14ac:dyDescent="0.3">
      <c r="A41" s="310"/>
      <c r="B41" s="311"/>
      <c r="C41" s="313"/>
      <c r="D41" s="320"/>
      <c r="E41" s="86" t="s">
        <v>128</v>
      </c>
    </row>
    <row r="42" spans="1:14" x14ac:dyDescent="0.25">
      <c r="A42" s="87"/>
      <c r="B42" s="88"/>
      <c r="C42" s="89"/>
      <c r="D42" s="89"/>
      <c r="E42" s="89"/>
    </row>
    <row r="43" spans="1:14" x14ac:dyDescent="0.25">
      <c r="A43" s="90"/>
      <c r="B43" s="91" t="s">
        <v>134</v>
      </c>
      <c r="C43" s="92">
        <f>+C44+C45</f>
        <v>495000000</v>
      </c>
      <c r="D43" s="92">
        <f t="shared" ref="D43:E43" si="8">+D44+D45</f>
        <v>0</v>
      </c>
      <c r="E43" s="92">
        <f t="shared" si="8"/>
        <v>0</v>
      </c>
    </row>
    <row r="44" spans="1:14" x14ac:dyDescent="0.25">
      <c r="A44" s="321"/>
      <c r="B44" s="93" t="s">
        <v>135</v>
      </c>
      <c r="C44" s="94">
        <v>495000000</v>
      </c>
      <c r="D44" s="94">
        <v>0</v>
      </c>
      <c r="E44" s="94">
        <v>0</v>
      </c>
    </row>
    <row r="45" spans="1:14" ht="22.5" x14ac:dyDescent="0.25">
      <c r="A45" s="321"/>
      <c r="B45" s="63" t="s">
        <v>136</v>
      </c>
      <c r="C45" s="94">
        <v>0</v>
      </c>
      <c r="D45" s="94">
        <v>0</v>
      </c>
      <c r="E45" s="94">
        <v>0</v>
      </c>
    </row>
    <row r="46" spans="1:14" x14ac:dyDescent="0.25">
      <c r="A46" s="322"/>
      <c r="B46" s="91" t="s">
        <v>137</v>
      </c>
      <c r="C46" s="95">
        <f>+C47+C48</f>
        <v>37318506</v>
      </c>
      <c r="D46" s="95">
        <f t="shared" ref="D46:E46" si="9">+D47+D48</f>
        <v>2989173.6</v>
      </c>
      <c r="E46" s="95">
        <f t="shared" si="9"/>
        <v>2989173.6</v>
      </c>
    </row>
    <row r="47" spans="1:14" x14ac:dyDescent="0.25">
      <c r="A47" s="322"/>
      <c r="B47" s="93" t="s">
        <v>138</v>
      </c>
      <c r="C47" s="94">
        <v>37318506</v>
      </c>
      <c r="D47" s="94">
        <v>2989173.6</v>
      </c>
      <c r="E47" s="94">
        <v>2989173.6</v>
      </c>
      <c r="H47" s="96"/>
    </row>
    <row r="48" spans="1:14" x14ac:dyDescent="0.25">
      <c r="A48" s="322"/>
      <c r="B48" s="93" t="s">
        <v>139</v>
      </c>
      <c r="C48" s="94">
        <v>0</v>
      </c>
      <c r="D48" s="94">
        <v>0</v>
      </c>
      <c r="E48" s="94">
        <v>0</v>
      </c>
    </row>
    <row r="49" spans="1:5" x14ac:dyDescent="0.25">
      <c r="A49" s="90"/>
      <c r="B49" s="91"/>
      <c r="C49" s="89"/>
      <c r="D49" s="89"/>
      <c r="E49" s="89"/>
    </row>
    <row r="50" spans="1:5" x14ac:dyDescent="0.25">
      <c r="A50" s="322"/>
      <c r="B50" s="324" t="s">
        <v>140</v>
      </c>
      <c r="C50" s="326">
        <f>+C43-C46</f>
        <v>457681494</v>
      </c>
      <c r="D50" s="326">
        <f t="shared" ref="D50:E50" si="10">+D43-D46</f>
        <v>-2989173.6</v>
      </c>
      <c r="E50" s="326">
        <f t="shared" si="10"/>
        <v>-2989173.6</v>
      </c>
    </row>
    <row r="51" spans="1:5" ht="15.75" thickBot="1" x14ac:dyDescent="0.3">
      <c r="A51" s="323"/>
      <c r="B51" s="325"/>
      <c r="C51" s="327"/>
      <c r="D51" s="327"/>
      <c r="E51" s="327"/>
    </row>
    <row r="52" spans="1:5" ht="6.75" customHeight="1" thickBot="1" x14ac:dyDescent="0.3"/>
    <row r="53" spans="1:5" x14ac:dyDescent="0.25">
      <c r="A53" s="308" t="s">
        <v>126</v>
      </c>
      <c r="B53" s="309"/>
      <c r="C53" s="85" t="s">
        <v>108</v>
      </c>
      <c r="D53" s="319" t="s">
        <v>109</v>
      </c>
      <c r="E53" s="85" t="s">
        <v>110</v>
      </c>
    </row>
    <row r="54" spans="1:5" ht="15.75" thickBot="1" x14ac:dyDescent="0.3">
      <c r="A54" s="310"/>
      <c r="B54" s="311"/>
      <c r="C54" s="86" t="s">
        <v>127</v>
      </c>
      <c r="D54" s="320"/>
      <c r="E54" s="86" t="s">
        <v>128</v>
      </c>
    </row>
    <row r="55" spans="1:5" x14ac:dyDescent="0.25">
      <c r="A55" s="328"/>
      <c r="B55" s="329"/>
      <c r="C55" s="89"/>
      <c r="D55" s="89"/>
      <c r="E55" s="89"/>
    </row>
    <row r="56" spans="1:5" x14ac:dyDescent="0.25">
      <c r="A56" s="321"/>
      <c r="B56" s="330" t="s">
        <v>141</v>
      </c>
      <c r="C56" s="331">
        <f>C12</f>
        <v>9230918458</v>
      </c>
      <c r="D56" s="331">
        <f t="shared" ref="D56:E56" si="11">D12</f>
        <v>2487817285.4899998</v>
      </c>
      <c r="E56" s="331">
        <f t="shared" si="11"/>
        <v>2487514612.4899998</v>
      </c>
    </row>
    <row r="57" spans="1:5" x14ac:dyDescent="0.25">
      <c r="A57" s="321"/>
      <c r="B57" s="330"/>
      <c r="C57" s="331"/>
      <c r="D57" s="331"/>
      <c r="E57" s="331"/>
    </row>
    <row r="58" spans="1:5" ht="22.5" x14ac:dyDescent="0.25">
      <c r="A58" s="321"/>
      <c r="B58" s="97" t="s">
        <v>142</v>
      </c>
      <c r="C58" s="94">
        <f>+C59-C60</f>
        <v>457681494</v>
      </c>
      <c r="D58" s="94">
        <f t="shared" ref="D58:E58" si="12">+D59-D60</f>
        <v>-2989173.6</v>
      </c>
      <c r="E58" s="94">
        <f t="shared" si="12"/>
        <v>-2989173.6</v>
      </c>
    </row>
    <row r="59" spans="1:5" x14ac:dyDescent="0.25">
      <c r="A59" s="321"/>
      <c r="B59" s="63" t="s">
        <v>135</v>
      </c>
      <c r="C59" s="94">
        <f>C44</f>
        <v>495000000</v>
      </c>
      <c r="D59" s="94">
        <f t="shared" ref="D59:E59" si="13">D44</f>
        <v>0</v>
      </c>
      <c r="E59" s="94">
        <f t="shared" si="13"/>
        <v>0</v>
      </c>
    </row>
    <row r="60" spans="1:5" x14ac:dyDescent="0.25">
      <c r="A60" s="321"/>
      <c r="B60" s="93" t="s">
        <v>138</v>
      </c>
      <c r="C60" s="94">
        <f>C47</f>
        <v>37318506</v>
      </c>
      <c r="D60" s="94">
        <f t="shared" ref="D60:E60" si="14">D47</f>
        <v>2989173.6</v>
      </c>
      <c r="E60" s="94">
        <f t="shared" si="14"/>
        <v>2989173.6</v>
      </c>
    </row>
    <row r="61" spans="1:5" x14ac:dyDescent="0.25">
      <c r="A61" s="321"/>
      <c r="B61" s="98"/>
      <c r="C61" s="94"/>
      <c r="D61" s="94"/>
      <c r="E61" s="94"/>
    </row>
    <row r="62" spans="1:5" x14ac:dyDescent="0.25">
      <c r="A62" s="87"/>
      <c r="B62" s="98" t="s">
        <v>118</v>
      </c>
      <c r="C62" s="89">
        <f>C17</f>
        <v>9729375820</v>
      </c>
      <c r="D62" s="89">
        <f t="shared" ref="D62:E62" si="15">D17</f>
        <v>1909010403.4300001</v>
      </c>
      <c r="E62" s="89">
        <f t="shared" si="15"/>
        <v>1840046027.95</v>
      </c>
    </row>
    <row r="63" spans="1:5" x14ac:dyDescent="0.25">
      <c r="A63" s="87"/>
      <c r="B63" s="98"/>
      <c r="C63" s="89"/>
      <c r="D63" s="89"/>
      <c r="E63" s="89"/>
    </row>
    <row r="64" spans="1:5" x14ac:dyDescent="0.25">
      <c r="A64" s="87"/>
      <c r="B64" s="99" t="s">
        <v>121</v>
      </c>
      <c r="C64" s="100"/>
      <c r="D64" s="89">
        <f>D21</f>
        <v>176892454.53999999</v>
      </c>
      <c r="E64" s="89">
        <f>E21</f>
        <v>176878454.53999999</v>
      </c>
    </row>
    <row r="65" spans="1:7" x14ac:dyDescent="0.25">
      <c r="A65" s="87"/>
      <c r="B65" s="98"/>
      <c r="C65" s="89"/>
      <c r="D65" s="89"/>
      <c r="E65" s="89"/>
    </row>
    <row r="66" spans="1:7" ht="22.5" x14ac:dyDescent="0.25">
      <c r="A66" s="322"/>
      <c r="B66" s="101" t="s">
        <v>143</v>
      </c>
      <c r="C66" s="95">
        <f>+C56+C58-C62+C64</f>
        <v>-40775868</v>
      </c>
      <c r="D66" s="95">
        <f t="shared" ref="D66:E66" si="16">+D56+D58-D62+D64</f>
        <v>752710162.99999976</v>
      </c>
      <c r="E66" s="95">
        <f t="shared" si="16"/>
        <v>821357865.47999978</v>
      </c>
      <c r="G66" s="53"/>
    </row>
    <row r="67" spans="1:7" x14ac:dyDescent="0.25">
      <c r="A67" s="322"/>
      <c r="B67" s="102"/>
      <c r="C67" s="95"/>
      <c r="D67" s="95"/>
      <c r="E67" s="95"/>
      <c r="G67" s="53"/>
    </row>
    <row r="68" spans="1:7" ht="22.5" x14ac:dyDescent="0.25">
      <c r="A68" s="322"/>
      <c r="B68" s="101" t="s">
        <v>144</v>
      </c>
      <c r="C68" s="95">
        <f>+C66-C58</f>
        <v>-498457362</v>
      </c>
      <c r="D68" s="95">
        <f t="shared" ref="D68:E68" si="17">+D66-D58</f>
        <v>755699336.59999979</v>
      </c>
      <c r="E68" s="95">
        <f t="shared" si="17"/>
        <v>824347039.0799998</v>
      </c>
      <c r="G68" s="53"/>
    </row>
    <row r="69" spans="1:7" ht="15.75" thickBot="1" x14ac:dyDescent="0.3">
      <c r="A69" s="323"/>
      <c r="B69" s="103"/>
      <c r="C69" s="104"/>
      <c r="D69" s="104"/>
      <c r="E69" s="104"/>
      <c r="G69" s="53"/>
    </row>
    <row r="70" spans="1:7" ht="4.5" customHeight="1" thickBot="1" x14ac:dyDescent="0.3"/>
    <row r="71" spans="1:7" x14ac:dyDescent="0.25">
      <c r="A71" s="308" t="s">
        <v>126</v>
      </c>
      <c r="B71" s="309"/>
      <c r="C71" s="312" t="s">
        <v>133</v>
      </c>
      <c r="D71" s="319" t="s">
        <v>109</v>
      </c>
      <c r="E71" s="85" t="s">
        <v>110</v>
      </c>
    </row>
    <row r="72" spans="1:7" ht="15.75" thickBot="1" x14ac:dyDescent="0.3">
      <c r="A72" s="310"/>
      <c r="B72" s="311"/>
      <c r="C72" s="313"/>
      <c r="D72" s="320"/>
      <c r="E72" s="86" t="s">
        <v>128</v>
      </c>
    </row>
    <row r="73" spans="1:7" x14ac:dyDescent="0.25">
      <c r="A73" s="328"/>
      <c r="B73" s="329"/>
      <c r="C73" s="89"/>
      <c r="D73" s="89"/>
      <c r="E73" s="89"/>
    </row>
    <row r="74" spans="1:7" x14ac:dyDescent="0.25">
      <c r="A74" s="321"/>
      <c r="B74" s="330" t="s">
        <v>115</v>
      </c>
      <c r="C74" s="331">
        <f>C13</f>
        <v>9551613642</v>
      </c>
      <c r="D74" s="331">
        <f t="shared" ref="D74:E74" si="18">D13</f>
        <v>2774481948.8899999</v>
      </c>
      <c r="E74" s="331">
        <f t="shared" si="18"/>
        <v>2774481948.8899999</v>
      </c>
    </row>
    <row r="75" spans="1:7" x14ac:dyDescent="0.25">
      <c r="A75" s="321"/>
      <c r="B75" s="330"/>
      <c r="C75" s="331"/>
      <c r="D75" s="331"/>
      <c r="E75" s="331"/>
    </row>
    <row r="76" spans="1:7" ht="22.5" x14ac:dyDescent="0.25">
      <c r="A76" s="321"/>
      <c r="B76" s="105" t="s">
        <v>145</v>
      </c>
      <c r="C76" s="94">
        <f>+C77-C78</f>
        <v>0</v>
      </c>
      <c r="D76" s="94">
        <f t="shared" ref="D76:E76" si="19">+D77-D78</f>
        <v>0</v>
      </c>
      <c r="E76" s="94">
        <f t="shared" si="19"/>
        <v>0</v>
      </c>
    </row>
    <row r="77" spans="1:7" ht="22.5" x14ac:dyDescent="0.25">
      <c r="A77" s="321"/>
      <c r="B77" s="63" t="s">
        <v>136</v>
      </c>
      <c r="C77" s="94">
        <f>C45</f>
        <v>0</v>
      </c>
      <c r="D77" s="94">
        <f t="shared" ref="D77:E77" si="20">D45</f>
        <v>0</v>
      </c>
      <c r="E77" s="94">
        <f t="shared" si="20"/>
        <v>0</v>
      </c>
    </row>
    <row r="78" spans="1:7" x14ac:dyDescent="0.25">
      <c r="A78" s="321"/>
      <c r="B78" s="93" t="s">
        <v>139</v>
      </c>
      <c r="C78" s="94">
        <f>C48</f>
        <v>0</v>
      </c>
      <c r="D78" s="94">
        <f t="shared" ref="D78:E78" si="21">D48</f>
        <v>0</v>
      </c>
      <c r="E78" s="94">
        <f t="shared" si="21"/>
        <v>0</v>
      </c>
    </row>
    <row r="79" spans="1:7" x14ac:dyDescent="0.25">
      <c r="A79" s="321"/>
      <c r="B79" s="98"/>
      <c r="C79" s="94"/>
      <c r="D79" s="94"/>
      <c r="E79" s="94"/>
    </row>
    <row r="80" spans="1:7" x14ac:dyDescent="0.25">
      <c r="A80" s="87"/>
      <c r="B80" s="98" t="s">
        <v>146</v>
      </c>
      <c r="C80" s="89">
        <f>C18</f>
        <v>9555837774</v>
      </c>
      <c r="D80" s="89">
        <f t="shared" ref="D80:E80" si="22">D18</f>
        <v>2348078273.46</v>
      </c>
      <c r="E80" s="89">
        <f t="shared" si="22"/>
        <v>2260774077.5700002</v>
      </c>
    </row>
    <row r="81" spans="1:7" x14ac:dyDescent="0.25">
      <c r="A81" s="87"/>
      <c r="B81" s="98"/>
      <c r="C81" s="89"/>
      <c r="D81" s="89"/>
      <c r="E81" s="89"/>
    </row>
    <row r="82" spans="1:7" ht="22.5" x14ac:dyDescent="0.25">
      <c r="A82" s="87"/>
      <c r="B82" s="105" t="s">
        <v>122</v>
      </c>
      <c r="C82" s="100"/>
      <c r="D82" s="89">
        <f>D22</f>
        <v>140017083.52000001</v>
      </c>
      <c r="E82" s="89">
        <f>E22</f>
        <v>140017083.52000001</v>
      </c>
    </row>
    <row r="83" spans="1:7" x14ac:dyDescent="0.25">
      <c r="A83" s="87"/>
      <c r="B83" s="98"/>
      <c r="C83" s="89"/>
      <c r="D83" s="89"/>
      <c r="E83" s="89"/>
    </row>
    <row r="84" spans="1:7" ht="22.5" x14ac:dyDescent="0.25">
      <c r="A84" s="322"/>
      <c r="B84" s="101" t="s">
        <v>147</v>
      </c>
      <c r="C84" s="95">
        <f>+C74+C76-C80+C82</f>
        <v>-4224132</v>
      </c>
      <c r="D84" s="95">
        <f t="shared" ref="D84:E84" si="23">+D74+D76-D80+D82</f>
        <v>566420758.94999981</v>
      </c>
      <c r="E84" s="95">
        <f t="shared" si="23"/>
        <v>653724954.83999968</v>
      </c>
    </row>
    <row r="85" spans="1:7" x14ac:dyDescent="0.25">
      <c r="A85" s="322"/>
      <c r="B85" s="102"/>
      <c r="C85" s="95"/>
      <c r="D85" s="95"/>
      <c r="E85" s="95"/>
    </row>
    <row r="86" spans="1:7" ht="22.5" x14ac:dyDescent="0.25">
      <c r="A86" s="322"/>
      <c r="B86" s="101" t="s">
        <v>148</v>
      </c>
      <c r="C86" s="95">
        <f>+C84-C76</f>
        <v>-4224132</v>
      </c>
      <c r="D86" s="95">
        <f t="shared" ref="D86:E86" si="24">+D84-D76</f>
        <v>566420758.94999981</v>
      </c>
      <c r="E86" s="95">
        <f t="shared" si="24"/>
        <v>653724954.83999968</v>
      </c>
      <c r="G86" s="53"/>
    </row>
    <row r="87" spans="1:7" ht="15.75" thickBot="1" x14ac:dyDescent="0.3">
      <c r="A87" s="323"/>
      <c r="B87" s="103"/>
      <c r="C87" s="104"/>
      <c r="D87" s="104"/>
      <c r="E87" s="104"/>
    </row>
    <row r="90" spans="1:7" x14ac:dyDescent="0.25">
      <c r="B90" s="106"/>
      <c r="C90" s="107"/>
      <c r="D90" s="107"/>
      <c r="E90" s="107"/>
    </row>
    <row r="91" spans="1:7" x14ac:dyDescent="0.25">
      <c r="B91" s="107"/>
      <c r="C91" s="107"/>
      <c r="D91" s="107"/>
      <c r="E91" s="107"/>
    </row>
    <row r="92" spans="1:7" ht="74.25" customHeight="1" x14ac:dyDescent="0.25">
      <c r="B92" s="332"/>
      <c r="C92" s="332"/>
      <c r="D92" s="332"/>
      <c r="E92" s="332"/>
    </row>
    <row r="93" spans="1:7" ht="8.25" customHeight="1" x14ac:dyDescent="0.25">
      <c r="B93" s="107"/>
      <c r="C93" s="107"/>
      <c r="D93" s="107"/>
      <c r="E93" s="107"/>
    </row>
  </sheetData>
  <mergeCells count="42">
    <mergeCell ref="A84:A87"/>
    <mergeCell ref="B92:E92"/>
    <mergeCell ref="A74:A75"/>
    <mergeCell ref="B74:B75"/>
    <mergeCell ref="C74:C75"/>
    <mergeCell ref="D74:D75"/>
    <mergeCell ref="E74:E75"/>
    <mergeCell ref="A76:A79"/>
    <mergeCell ref="A73:B73"/>
    <mergeCell ref="E50:E51"/>
    <mergeCell ref="A53:B54"/>
    <mergeCell ref="D53:D54"/>
    <mergeCell ref="A55:B55"/>
    <mergeCell ref="A56:A57"/>
    <mergeCell ref="B56:B57"/>
    <mergeCell ref="C56:C57"/>
    <mergeCell ref="D56:D57"/>
    <mergeCell ref="E56:E57"/>
    <mergeCell ref="D50:D51"/>
    <mergeCell ref="A58:A61"/>
    <mergeCell ref="A66:A69"/>
    <mergeCell ref="A71:B72"/>
    <mergeCell ref="C71:C72"/>
    <mergeCell ref="D71:D72"/>
    <mergeCell ref="A44:A45"/>
    <mergeCell ref="A46:A48"/>
    <mergeCell ref="A50:A51"/>
    <mergeCell ref="B50:B51"/>
    <mergeCell ref="C50:C51"/>
    <mergeCell ref="A24:A27"/>
    <mergeCell ref="A30:E30"/>
    <mergeCell ref="A31:B31"/>
    <mergeCell ref="A33:A35"/>
    <mergeCell ref="A40:B41"/>
    <mergeCell ref="C40:C41"/>
    <mergeCell ref="D40:D41"/>
    <mergeCell ref="A3:E3"/>
    <mergeCell ref="A4:E4"/>
    <mergeCell ref="A5:E5"/>
    <mergeCell ref="A6:E6"/>
    <mergeCell ref="A8:B9"/>
    <mergeCell ref="D8:D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80"/>
  <sheetViews>
    <sheetView zoomScale="60" zoomScaleNormal="60" workbookViewId="0">
      <selection activeCell="B146" sqref="B146:G146"/>
    </sheetView>
  </sheetViews>
  <sheetFormatPr baseColWidth="10" defaultColWidth="8.85546875" defaultRowHeight="12.75" x14ac:dyDescent="0.2"/>
  <cols>
    <col min="1" max="1" width="0.42578125" style="109" customWidth="1"/>
    <col min="2" max="2" width="2.7109375" style="109" customWidth="1"/>
    <col min="3" max="3" width="5.85546875" style="109" customWidth="1"/>
    <col min="4" max="4" width="8.85546875" style="109" customWidth="1"/>
    <col min="5" max="5" width="5.85546875" style="109" customWidth="1"/>
    <col min="6" max="6" width="16.28515625" style="109" customWidth="1"/>
    <col min="7" max="7" width="21.140625" style="109" customWidth="1"/>
    <col min="8" max="9" width="22.7109375" style="109" customWidth="1"/>
    <col min="10" max="10" width="22" style="109" customWidth="1"/>
    <col min="11" max="11" width="22.5703125" style="109" customWidth="1"/>
    <col min="12" max="12" width="8" style="109" customWidth="1"/>
    <col min="13" max="13" width="12.42578125" style="109" customWidth="1"/>
    <col min="14" max="14" width="2.85546875" style="109" customWidth="1"/>
    <col min="15" max="15" width="8.140625" style="109" customWidth="1"/>
    <col min="16" max="16" width="4" style="109" customWidth="1"/>
    <col min="17" max="17" width="5.42578125" style="109" customWidth="1"/>
    <col min="18" max="18" width="0.42578125" style="109" customWidth="1"/>
    <col min="19" max="19" width="5.7109375" style="109" customWidth="1"/>
    <col min="20" max="16384" width="8.85546875" style="109"/>
  </cols>
  <sheetData>
    <row r="1" spans="2:17" ht="3" customHeight="1" x14ac:dyDescent="0.2"/>
    <row r="2" spans="2:17" ht="16.899999999999999" customHeight="1" x14ac:dyDescent="0.2">
      <c r="B2" s="128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6"/>
    </row>
    <row r="3" spans="2:17" ht="41.45" customHeight="1" x14ac:dyDescent="0.2">
      <c r="B3" s="125"/>
      <c r="C3" s="124"/>
      <c r="D3" s="367"/>
      <c r="E3" s="124"/>
      <c r="F3" s="388" t="s">
        <v>233</v>
      </c>
      <c r="G3" s="388"/>
      <c r="H3" s="388"/>
      <c r="I3" s="388"/>
      <c r="J3" s="388"/>
      <c r="K3" s="388"/>
      <c r="L3" s="388"/>
      <c r="M3" s="388"/>
      <c r="N3" s="124"/>
      <c r="O3" s="124"/>
      <c r="P3" s="124"/>
      <c r="Q3" s="123"/>
    </row>
    <row r="4" spans="2:17" ht="18" customHeight="1" x14ac:dyDescent="0.2">
      <c r="B4" s="125"/>
      <c r="C4" s="124"/>
      <c r="D4" s="367"/>
      <c r="E4" s="124"/>
      <c r="F4" s="388"/>
      <c r="G4" s="388"/>
      <c r="H4" s="388"/>
      <c r="I4" s="388"/>
      <c r="J4" s="388"/>
      <c r="K4" s="388"/>
      <c r="L4" s="388"/>
      <c r="M4" s="388"/>
      <c r="N4" s="124"/>
      <c r="O4" s="124"/>
      <c r="P4" s="124"/>
      <c r="Q4" s="123"/>
    </row>
    <row r="5" spans="2:17" ht="15.6" customHeight="1" x14ac:dyDescent="0.2">
      <c r="B5" s="125"/>
      <c r="C5" s="124"/>
      <c r="D5" s="124"/>
      <c r="E5" s="124"/>
      <c r="F5" s="388"/>
      <c r="G5" s="388"/>
      <c r="H5" s="388"/>
      <c r="I5" s="388"/>
      <c r="J5" s="388"/>
      <c r="K5" s="388"/>
      <c r="L5" s="388"/>
      <c r="M5" s="388"/>
      <c r="N5" s="124"/>
      <c r="O5" s="124"/>
      <c r="P5" s="124"/>
      <c r="Q5" s="123"/>
    </row>
    <row r="6" spans="2:17" x14ac:dyDescent="0.2">
      <c r="B6" s="122"/>
      <c r="C6" s="120"/>
      <c r="D6" s="120"/>
      <c r="E6" s="120"/>
      <c r="F6" s="120"/>
      <c r="G6" s="121"/>
      <c r="H6" s="121"/>
      <c r="I6" s="121"/>
      <c r="J6" s="121"/>
      <c r="K6" s="121"/>
      <c r="L6" s="121"/>
      <c r="M6" s="120"/>
      <c r="N6" s="120"/>
      <c r="O6" s="120"/>
      <c r="P6" s="120"/>
      <c r="Q6" s="119"/>
    </row>
    <row r="7" spans="2:17" ht="7.15" customHeight="1" x14ac:dyDescent="0.2"/>
    <row r="8" spans="2:17" ht="9" customHeight="1" x14ac:dyDescent="0.2"/>
    <row r="9" spans="2:17" ht="23.45" customHeight="1" x14ac:dyDescent="0.2">
      <c r="B9" s="378" t="s">
        <v>126</v>
      </c>
      <c r="C9" s="379"/>
      <c r="D9" s="379"/>
      <c r="E9" s="379"/>
      <c r="F9" s="379"/>
      <c r="G9" s="380"/>
      <c r="H9" s="368" t="s">
        <v>232</v>
      </c>
      <c r="I9" s="369"/>
      <c r="J9" s="369"/>
      <c r="K9" s="369"/>
      <c r="L9" s="369"/>
      <c r="M9" s="370"/>
      <c r="N9" s="371"/>
      <c r="O9" s="372"/>
      <c r="P9" s="372"/>
      <c r="Q9" s="373"/>
    </row>
    <row r="10" spans="2:17" ht="33.6" customHeight="1" x14ac:dyDescent="0.2">
      <c r="B10" s="381"/>
      <c r="C10" s="382"/>
      <c r="D10" s="382"/>
      <c r="E10" s="382"/>
      <c r="F10" s="382"/>
      <c r="G10" s="383"/>
      <c r="H10" s="118" t="s">
        <v>127</v>
      </c>
      <c r="I10" s="117" t="s">
        <v>231</v>
      </c>
      <c r="J10" s="117" t="s">
        <v>230</v>
      </c>
      <c r="K10" s="117" t="s">
        <v>109</v>
      </c>
      <c r="L10" s="374" t="s">
        <v>128</v>
      </c>
      <c r="M10" s="370"/>
      <c r="N10" s="375" t="s">
        <v>229</v>
      </c>
      <c r="O10" s="376"/>
      <c r="P10" s="376"/>
      <c r="Q10" s="377"/>
    </row>
    <row r="11" spans="2:17" ht="19.899999999999999" customHeight="1" x14ac:dyDescent="0.2">
      <c r="B11" s="356" t="s">
        <v>228</v>
      </c>
      <c r="C11" s="339"/>
      <c r="D11" s="339"/>
      <c r="E11" s="339"/>
      <c r="F11" s="339"/>
      <c r="G11" s="339"/>
      <c r="H11" s="116">
        <v>9721694326</v>
      </c>
      <c r="I11" s="116">
        <v>74061751.790000007</v>
      </c>
      <c r="J11" s="116">
        <v>9795756077.7900009</v>
      </c>
      <c r="K11" s="116">
        <v>2088892031.5699999</v>
      </c>
      <c r="L11" s="357">
        <v>2019913656.0899999</v>
      </c>
      <c r="M11" s="339"/>
      <c r="N11" s="358">
        <v>7706864046.2200003</v>
      </c>
      <c r="O11" s="339"/>
      <c r="P11" s="339"/>
      <c r="Q11" s="341"/>
    </row>
    <row r="12" spans="2:17" ht="25.9" customHeight="1" x14ac:dyDescent="0.2">
      <c r="B12" s="342" t="s">
        <v>227</v>
      </c>
      <c r="C12" s="339"/>
      <c r="D12" s="339"/>
      <c r="E12" s="339"/>
      <c r="F12" s="339"/>
      <c r="G12" s="339"/>
      <c r="H12" s="112">
        <v>2145616878</v>
      </c>
      <c r="I12" s="112">
        <v>5756297.6100000003</v>
      </c>
      <c r="J12" s="112">
        <v>2151373175.6100001</v>
      </c>
      <c r="K12" s="112">
        <v>413184909.74000001</v>
      </c>
      <c r="L12" s="338">
        <v>413184909.74000001</v>
      </c>
      <c r="M12" s="339"/>
      <c r="N12" s="340">
        <v>1738188265.8699999</v>
      </c>
      <c r="O12" s="339"/>
      <c r="P12" s="339"/>
      <c r="Q12" s="341"/>
    </row>
    <row r="13" spans="2:17" ht="28.15" customHeight="1" x14ac:dyDescent="0.2">
      <c r="B13" s="343" t="s">
        <v>220</v>
      </c>
      <c r="C13" s="359"/>
      <c r="D13" s="359"/>
      <c r="E13" s="359"/>
      <c r="F13" s="359"/>
      <c r="G13" s="359"/>
      <c r="H13" s="112">
        <v>1095324789</v>
      </c>
      <c r="I13" s="112">
        <v>-1763566.66</v>
      </c>
      <c r="J13" s="112">
        <v>1093561222.3399999</v>
      </c>
      <c r="K13" s="112">
        <v>258958243.62</v>
      </c>
      <c r="L13" s="338">
        <v>258958243.62</v>
      </c>
      <c r="M13" s="339"/>
      <c r="N13" s="340">
        <v>834602978.72000003</v>
      </c>
      <c r="O13" s="339"/>
      <c r="P13" s="339"/>
      <c r="Q13" s="341"/>
    </row>
    <row r="14" spans="2:17" ht="28.15" customHeight="1" x14ac:dyDescent="0.2">
      <c r="B14" s="343" t="s">
        <v>219</v>
      </c>
      <c r="C14" s="359"/>
      <c r="D14" s="359"/>
      <c r="E14" s="359"/>
      <c r="F14" s="359"/>
      <c r="G14" s="359"/>
      <c r="H14" s="112">
        <v>65655841</v>
      </c>
      <c r="I14" s="112">
        <v>1915464.06</v>
      </c>
      <c r="J14" s="112">
        <v>67571305.060000002</v>
      </c>
      <c r="K14" s="112">
        <v>12416362.77</v>
      </c>
      <c r="L14" s="338">
        <v>12416362.77</v>
      </c>
      <c r="M14" s="339"/>
      <c r="N14" s="340">
        <v>55154942.289999999</v>
      </c>
      <c r="O14" s="339"/>
      <c r="P14" s="339"/>
      <c r="Q14" s="341"/>
    </row>
    <row r="15" spans="2:17" ht="19.899999999999999" customHeight="1" x14ac:dyDescent="0.2">
      <c r="B15" s="343" t="s">
        <v>218</v>
      </c>
      <c r="C15" s="359"/>
      <c r="D15" s="359"/>
      <c r="E15" s="359"/>
      <c r="F15" s="359"/>
      <c r="G15" s="359"/>
      <c r="H15" s="112">
        <v>501041934</v>
      </c>
      <c r="I15" s="112">
        <v>3490441.94</v>
      </c>
      <c r="J15" s="112">
        <v>504532375.94</v>
      </c>
      <c r="K15" s="112">
        <v>41761736.450000003</v>
      </c>
      <c r="L15" s="338">
        <v>41761736.450000003</v>
      </c>
      <c r="M15" s="339"/>
      <c r="N15" s="340">
        <v>462770639.49000001</v>
      </c>
      <c r="O15" s="339"/>
      <c r="P15" s="339"/>
      <c r="Q15" s="341"/>
    </row>
    <row r="16" spans="2:17" ht="19.899999999999999" customHeight="1" x14ac:dyDescent="0.2">
      <c r="B16" s="343" t="s">
        <v>217</v>
      </c>
      <c r="C16" s="359"/>
      <c r="D16" s="359"/>
      <c r="E16" s="359"/>
      <c r="F16" s="359"/>
      <c r="G16" s="359"/>
      <c r="H16" s="112">
        <v>462155510</v>
      </c>
      <c r="I16" s="112">
        <v>264350.08000000002</v>
      </c>
      <c r="J16" s="112">
        <v>462419860.07999998</v>
      </c>
      <c r="K16" s="112">
        <v>98198958.709999993</v>
      </c>
      <c r="L16" s="338">
        <v>98198958.709999993</v>
      </c>
      <c r="M16" s="339"/>
      <c r="N16" s="340">
        <v>364220901.37</v>
      </c>
      <c r="O16" s="339"/>
      <c r="P16" s="339"/>
      <c r="Q16" s="341"/>
    </row>
    <row r="17" spans="2:17" ht="19.899999999999999" customHeight="1" x14ac:dyDescent="0.2">
      <c r="B17" s="343" t="s">
        <v>216</v>
      </c>
      <c r="C17" s="359"/>
      <c r="D17" s="359"/>
      <c r="E17" s="359"/>
      <c r="F17" s="359"/>
      <c r="G17" s="359"/>
      <c r="H17" s="112">
        <v>0</v>
      </c>
      <c r="I17" s="112">
        <v>1849608.19</v>
      </c>
      <c r="J17" s="112">
        <v>1849608.19</v>
      </c>
      <c r="K17" s="112">
        <v>1849608.19</v>
      </c>
      <c r="L17" s="338">
        <v>1849608.19</v>
      </c>
      <c r="M17" s="339"/>
      <c r="N17" s="340">
        <v>0</v>
      </c>
      <c r="O17" s="339"/>
      <c r="P17" s="339"/>
      <c r="Q17" s="341"/>
    </row>
    <row r="18" spans="2:17" ht="19.899999999999999" customHeight="1" x14ac:dyDescent="0.2">
      <c r="B18" s="343" t="s">
        <v>215</v>
      </c>
      <c r="C18" s="359"/>
      <c r="D18" s="359"/>
      <c r="E18" s="359"/>
      <c r="F18" s="359"/>
      <c r="G18" s="359"/>
      <c r="H18" s="112">
        <v>21438804</v>
      </c>
      <c r="I18" s="112">
        <v>0</v>
      </c>
      <c r="J18" s="112">
        <v>21438804</v>
      </c>
      <c r="K18" s="112">
        <v>0</v>
      </c>
      <c r="L18" s="338">
        <v>0</v>
      </c>
      <c r="M18" s="339"/>
      <c r="N18" s="340">
        <v>21438804</v>
      </c>
      <c r="O18" s="339"/>
      <c r="P18" s="339"/>
      <c r="Q18" s="341"/>
    </row>
    <row r="19" spans="2:17" ht="19.899999999999999" customHeight="1" x14ac:dyDescent="0.2">
      <c r="B19" s="343" t="s">
        <v>214</v>
      </c>
      <c r="C19" s="359"/>
      <c r="D19" s="359"/>
      <c r="E19" s="359"/>
      <c r="F19" s="359"/>
      <c r="G19" s="359"/>
      <c r="H19" s="112">
        <v>0</v>
      </c>
      <c r="I19" s="112">
        <v>0</v>
      </c>
      <c r="J19" s="112">
        <v>0</v>
      </c>
      <c r="K19" s="112">
        <v>0</v>
      </c>
      <c r="L19" s="338">
        <v>0</v>
      </c>
      <c r="M19" s="339"/>
      <c r="N19" s="340">
        <v>0</v>
      </c>
      <c r="O19" s="339"/>
      <c r="P19" s="339"/>
      <c r="Q19" s="341"/>
    </row>
    <row r="20" spans="2:17" ht="40.9" customHeight="1" x14ac:dyDescent="0.2">
      <c r="B20" s="342" t="s">
        <v>213</v>
      </c>
      <c r="C20" s="339"/>
      <c r="D20" s="339"/>
      <c r="E20" s="339"/>
      <c r="F20" s="339"/>
      <c r="G20" s="339"/>
      <c r="H20" s="112">
        <v>368577334</v>
      </c>
      <c r="I20" s="112">
        <v>11794282.550000001</v>
      </c>
      <c r="J20" s="112">
        <v>380371616.55000001</v>
      </c>
      <c r="K20" s="112">
        <v>79307173.200000003</v>
      </c>
      <c r="L20" s="338">
        <v>64151698.109999999</v>
      </c>
      <c r="M20" s="339"/>
      <c r="N20" s="340">
        <v>301064443.35000002</v>
      </c>
      <c r="O20" s="339"/>
      <c r="P20" s="339"/>
      <c r="Q20" s="341"/>
    </row>
    <row r="21" spans="2:17" ht="32.450000000000003" customHeight="1" x14ac:dyDescent="0.2">
      <c r="B21" s="343" t="s">
        <v>212</v>
      </c>
      <c r="C21" s="359"/>
      <c r="D21" s="359"/>
      <c r="E21" s="359"/>
      <c r="F21" s="359"/>
      <c r="G21" s="359"/>
      <c r="H21" s="112">
        <v>86795113</v>
      </c>
      <c r="I21" s="112">
        <v>9657235</v>
      </c>
      <c r="J21" s="112">
        <v>96452348</v>
      </c>
      <c r="K21" s="112">
        <v>20555319.18</v>
      </c>
      <c r="L21" s="338">
        <v>20065339.960000001</v>
      </c>
      <c r="M21" s="339"/>
      <c r="N21" s="340">
        <v>75897028.819999993</v>
      </c>
      <c r="O21" s="339"/>
      <c r="P21" s="339"/>
      <c r="Q21" s="341"/>
    </row>
    <row r="22" spans="2:17" ht="24.6" customHeight="1" x14ac:dyDescent="0.2">
      <c r="B22" s="343" t="s">
        <v>211</v>
      </c>
      <c r="C22" s="359"/>
      <c r="D22" s="359"/>
      <c r="E22" s="359"/>
      <c r="F22" s="359"/>
      <c r="G22" s="359"/>
      <c r="H22" s="112">
        <v>61943254</v>
      </c>
      <c r="I22" s="112">
        <v>-1018816.41</v>
      </c>
      <c r="J22" s="112">
        <v>60924437.590000004</v>
      </c>
      <c r="K22" s="112">
        <v>11498314.17</v>
      </c>
      <c r="L22" s="338">
        <v>8721343.3599999994</v>
      </c>
      <c r="M22" s="339"/>
      <c r="N22" s="340">
        <v>49426123.420000002</v>
      </c>
      <c r="O22" s="339"/>
      <c r="P22" s="339"/>
      <c r="Q22" s="341"/>
    </row>
    <row r="23" spans="2:17" ht="32.450000000000003" customHeight="1" x14ac:dyDescent="0.2">
      <c r="B23" s="343" t="s">
        <v>210</v>
      </c>
      <c r="C23" s="359"/>
      <c r="D23" s="359"/>
      <c r="E23" s="359"/>
      <c r="F23" s="359"/>
      <c r="G23" s="359"/>
      <c r="H23" s="112">
        <v>37533</v>
      </c>
      <c r="I23" s="112">
        <v>-2975</v>
      </c>
      <c r="J23" s="112">
        <v>34558</v>
      </c>
      <c r="K23" s="112">
        <v>1500</v>
      </c>
      <c r="L23" s="338">
        <v>1500</v>
      </c>
      <c r="M23" s="339"/>
      <c r="N23" s="340">
        <v>33058</v>
      </c>
      <c r="O23" s="339"/>
      <c r="P23" s="339"/>
      <c r="Q23" s="341"/>
    </row>
    <row r="24" spans="2:17" ht="31.9" customHeight="1" x14ac:dyDescent="0.2">
      <c r="B24" s="343" t="s">
        <v>209</v>
      </c>
      <c r="C24" s="359"/>
      <c r="D24" s="359"/>
      <c r="E24" s="359"/>
      <c r="F24" s="359"/>
      <c r="G24" s="359"/>
      <c r="H24" s="112">
        <v>3592677</v>
      </c>
      <c r="I24" s="112">
        <v>480391.65</v>
      </c>
      <c r="J24" s="112">
        <v>4073068.65</v>
      </c>
      <c r="K24" s="112">
        <v>464447.11</v>
      </c>
      <c r="L24" s="338">
        <v>413286.47</v>
      </c>
      <c r="M24" s="339"/>
      <c r="N24" s="340">
        <v>3608621.54</v>
      </c>
      <c r="O24" s="339"/>
      <c r="P24" s="339"/>
      <c r="Q24" s="341"/>
    </row>
    <row r="25" spans="2:17" ht="30" customHeight="1" x14ac:dyDescent="0.2">
      <c r="B25" s="343" t="s">
        <v>208</v>
      </c>
      <c r="C25" s="359"/>
      <c r="D25" s="359"/>
      <c r="E25" s="359"/>
      <c r="F25" s="359"/>
      <c r="G25" s="359"/>
      <c r="H25" s="112">
        <v>43480568</v>
      </c>
      <c r="I25" s="112">
        <v>1771020.56</v>
      </c>
      <c r="J25" s="112">
        <v>45251588.560000002</v>
      </c>
      <c r="K25" s="112">
        <v>10210958.85</v>
      </c>
      <c r="L25" s="338">
        <v>9320433.6099999994</v>
      </c>
      <c r="M25" s="339"/>
      <c r="N25" s="340">
        <v>35040629.710000001</v>
      </c>
      <c r="O25" s="339"/>
      <c r="P25" s="339"/>
      <c r="Q25" s="341"/>
    </row>
    <row r="26" spans="2:17" ht="19.899999999999999" customHeight="1" x14ac:dyDescent="0.2">
      <c r="B26" s="343" t="s">
        <v>207</v>
      </c>
      <c r="C26" s="359"/>
      <c r="D26" s="359"/>
      <c r="E26" s="359"/>
      <c r="F26" s="359"/>
      <c r="G26" s="359"/>
      <c r="H26" s="112">
        <v>142555777</v>
      </c>
      <c r="I26" s="112">
        <v>254773.15</v>
      </c>
      <c r="J26" s="112">
        <v>142810550.15000001</v>
      </c>
      <c r="K26" s="112">
        <v>33413813.579999998</v>
      </c>
      <c r="L26" s="338">
        <v>22850139.41</v>
      </c>
      <c r="M26" s="339"/>
      <c r="N26" s="340">
        <v>109396736.56999999</v>
      </c>
      <c r="O26" s="339"/>
      <c r="P26" s="339"/>
      <c r="Q26" s="341"/>
    </row>
    <row r="27" spans="2:17" ht="29.45" customHeight="1" x14ac:dyDescent="0.2">
      <c r="B27" s="343" t="s">
        <v>206</v>
      </c>
      <c r="C27" s="359"/>
      <c r="D27" s="359"/>
      <c r="E27" s="359"/>
      <c r="F27" s="359"/>
      <c r="G27" s="359"/>
      <c r="H27" s="112">
        <v>7912377</v>
      </c>
      <c r="I27" s="112">
        <v>314334.01</v>
      </c>
      <c r="J27" s="112">
        <v>8226711.0099999998</v>
      </c>
      <c r="K27" s="112">
        <v>884371.27</v>
      </c>
      <c r="L27" s="338">
        <v>833371.23</v>
      </c>
      <c r="M27" s="339"/>
      <c r="N27" s="340">
        <v>7342339.7400000002</v>
      </c>
      <c r="O27" s="339"/>
      <c r="P27" s="339"/>
      <c r="Q27" s="341"/>
    </row>
    <row r="28" spans="2:17" ht="22.9" customHeight="1" x14ac:dyDescent="0.2">
      <c r="B28" s="343" t="s">
        <v>205</v>
      </c>
      <c r="C28" s="359"/>
      <c r="D28" s="359"/>
      <c r="E28" s="359"/>
      <c r="F28" s="359"/>
      <c r="G28" s="359"/>
      <c r="H28" s="112">
        <v>92800</v>
      </c>
      <c r="I28" s="112">
        <v>194</v>
      </c>
      <c r="J28" s="112">
        <v>92994</v>
      </c>
      <c r="K28" s="112">
        <v>0</v>
      </c>
      <c r="L28" s="338">
        <v>0</v>
      </c>
      <c r="M28" s="339"/>
      <c r="N28" s="340">
        <v>92994</v>
      </c>
      <c r="O28" s="339"/>
      <c r="P28" s="339"/>
      <c r="Q28" s="341"/>
    </row>
    <row r="29" spans="2:17" ht="19.899999999999999" customHeight="1" x14ac:dyDescent="0.2">
      <c r="B29" s="343" t="s">
        <v>204</v>
      </c>
      <c r="C29" s="359"/>
      <c r="D29" s="359"/>
      <c r="E29" s="359"/>
      <c r="F29" s="359"/>
      <c r="G29" s="359"/>
      <c r="H29" s="112">
        <v>22167235</v>
      </c>
      <c r="I29" s="112">
        <v>338125.59</v>
      </c>
      <c r="J29" s="112">
        <v>22505360.59</v>
      </c>
      <c r="K29" s="112">
        <v>2278449.04</v>
      </c>
      <c r="L29" s="338">
        <v>1946284.07</v>
      </c>
      <c r="M29" s="339"/>
      <c r="N29" s="340">
        <v>20226911.550000001</v>
      </c>
      <c r="O29" s="339"/>
      <c r="P29" s="339"/>
      <c r="Q29" s="341"/>
    </row>
    <row r="30" spans="2:17" ht="24.6" customHeight="1" x14ac:dyDescent="0.2">
      <c r="B30" s="342" t="s">
        <v>203</v>
      </c>
      <c r="C30" s="339"/>
      <c r="D30" s="339"/>
      <c r="E30" s="339"/>
      <c r="F30" s="339"/>
      <c r="G30" s="339"/>
      <c r="H30" s="112">
        <v>938450951</v>
      </c>
      <c r="I30" s="112">
        <v>14410818.310000001</v>
      </c>
      <c r="J30" s="112">
        <v>952861769.30999994</v>
      </c>
      <c r="K30" s="112">
        <v>232479006.11000001</v>
      </c>
      <c r="L30" s="338">
        <v>223901637.58000001</v>
      </c>
      <c r="M30" s="339"/>
      <c r="N30" s="340">
        <v>720382763.20000005</v>
      </c>
      <c r="O30" s="339"/>
      <c r="P30" s="339"/>
      <c r="Q30" s="341"/>
    </row>
    <row r="31" spans="2:17" ht="22.9" customHeight="1" x14ac:dyDescent="0.2">
      <c r="B31" s="343" t="s">
        <v>202</v>
      </c>
      <c r="C31" s="359"/>
      <c r="D31" s="359"/>
      <c r="E31" s="359"/>
      <c r="F31" s="359"/>
      <c r="G31" s="359"/>
      <c r="H31" s="112">
        <v>57964125</v>
      </c>
      <c r="I31" s="112">
        <v>932671.72</v>
      </c>
      <c r="J31" s="112">
        <v>58896796.719999999</v>
      </c>
      <c r="K31" s="112">
        <v>9985600.1300000008</v>
      </c>
      <c r="L31" s="338">
        <v>9920309.3200000003</v>
      </c>
      <c r="M31" s="339"/>
      <c r="N31" s="340">
        <v>48911196.590000004</v>
      </c>
      <c r="O31" s="339"/>
      <c r="P31" s="339"/>
      <c r="Q31" s="341"/>
    </row>
    <row r="32" spans="2:17" ht="25.9" customHeight="1" x14ac:dyDescent="0.2">
      <c r="B32" s="343" t="s">
        <v>201</v>
      </c>
      <c r="C32" s="359"/>
      <c r="D32" s="359"/>
      <c r="E32" s="359"/>
      <c r="F32" s="359"/>
      <c r="G32" s="359"/>
      <c r="H32" s="112">
        <v>116385032</v>
      </c>
      <c r="I32" s="112">
        <v>-595734.51</v>
      </c>
      <c r="J32" s="112">
        <v>115789297.48999999</v>
      </c>
      <c r="K32" s="112">
        <v>17672358.359999999</v>
      </c>
      <c r="L32" s="338">
        <v>17672358.359999999</v>
      </c>
      <c r="M32" s="339"/>
      <c r="N32" s="340">
        <v>98116939.129999995</v>
      </c>
      <c r="O32" s="339"/>
      <c r="P32" s="339"/>
      <c r="Q32" s="341"/>
    </row>
    <row r="33" spans="2:17" ht="32.450000000000003" customHeight="1" x14ac:dyDescent="0.2">
      <c r="B33" s="343" t="s">
        <v>200</v>
      </c>
      <c r="C33" s="359"/>
      <c r="D33" s="359"/>
      <c r="E33" s="359"/>
      <c r="F33" s="359"/>
      <c r="G33" s="359"/>
      <c r="H33" s="112">
        <v>160963239</v>
      </c>
      <c r="I33" s="112">
        <v>24990321.629999999</v>
      </c>
      <c r="J33" s="112">
        <v>185953560.63</v>
      </c>
      <c r="K33" s="112">
        <v>65605288.57</v>
      </c>
      <c r="L33" s="338">
        <v>64847300.780000001</v>
      </c>
      <c r="M33" s="339"/>
      <c r="N33" s="340">
        <v>120348272.06</v>
      </c>
      <c r="O33" s="339"/>
      <c r="P33" s="339"/>
      <c r="Q33" s="341"/>
    </row>
    <row r="34" spans="2:17" ht="24" customHeight="1" x14ac:dyDescent="0.2">
      <c r="B34" s="343" t="s">
        <v>199</v>
      </c>
      <c r="C34" s="359"/>
      <c r="D34" s="359"/>
      <c r="E34" s="359"/>
      <c r="F34" s="359"/>
      <c r="G34" s="359"/>
      <c r="H34" s="112">
        <v>44345602</v>
      </c>
      <c r="I34" s="112">
        <v>-2618858.84</v>
      </c>
      <c r="J34" s="112">
        <v>41726743.159999996</v>
      </c>
      <c r="K34" s="112">
        <v>2348368.9700000002</v>
      </c>
      <c r="L34" s="338">
        <v>1531016.06</v>
      </c>
      <c r="M34" s="339"/>
      <c r="N34" s="340">
        <v>39378374.189999998</v>
      </c>
      <c r="O34" s="339"/>
      <c r="P34" s="339"/>
      <c r="Q34" s="341"/>
    </row>
    <row r="35" spans="2:17" ht="29.45" customHeight="1" x14ac:dyDescent="0.2">
      <c r="B35" s="343" t="s">
        <v>198</v>
      </c>
      <c r="C35" s="359"/>
      <c r="D35" s="359"/>
      <c r="E35" s="359"/>
      <c r="F35" s="359"/>
      <c r="G35" s="359"/>
      <c r="H35" s="112">
        <v>154119717</v>
      </c>
      <c r="I35" s="112">
        <v>-8774270.4499999993</v>
      </c>
      <c r="J35" s="112">
        <v>145345446.55000001</v>
      </c>
      <c r="K35" s="112">
        <v>15113647.609999999</v>
      </c>
      <c r="L35" s="338">
        <v>13695319.880000001</v>
      </c>
      <c r="M35" s="339"/>
      <c r="N35" s="340">
        <v>130231798.94</v>
      </c>
      <c r="O35" s="339"/>
      <c r="P35" s="339"/>
      <c r="Q35" s="341"/>
    </row>
    <row r="36" spans="2:17" ht="19.899999999999999" customHeight="1" x14ac:dyDescent="0.2">
      <c r="B36" s="343" t="s">
        <v>197</v>
      </c>
      <c r="C36" s="359"/>
      <c r="D36" s="359"/>
      <c r="E36" s="359"/>
      <c r="F36" s="359"/>
      <c r="G36" s="359"/>
      <c r="H36" s="112">
        <v>161200579</v>
      </c>
      <c r="I36" s="112">
        <v>-4110750.57</v>
      </c>
      <c r="J36" s="112">
        <v>157089828.43000001</v>
      </c>
      <c r="K36" s="112">
        <v>72903183.099999994</v>
      </c>
      <c r="L36" s="338">
        <v>72740738.030000001</v>
      </c>
      <c r="M36" s="339"/>
      <c r="N36" s="340">
        <v>84186645.329999998</v>
      </c>
      <c r="O36" s="339"/>
      <c r="P36" s="339"/>
      <c r="Q36" s="341"/>
    </row>
    <row r="37" spans="2:17" ht="19.899999999999999" customHeight="1" x14ac:dyDescent="0.2">
      <c r="B37" s="343" t="s">
        <v>196</v>
      </c>
      <c r="C37" s="359"/>
      <c r="D37" s="359"/>
      <c r="E37" s="359"/>
      <c r="F37" s="359"/>
      <c r="G37" s="359"/>
      <c r="H37" s="112">
        <v>35387276</v>
      </c>
      <c r="I37" s="112">
        <v>152452.13</v>
      </c>
      <c r="J37" s="112">
        <v>35539728.130000003</v>
      </c>
      <c r="K37" s="112">
        <v>4639281.25</v>
      </c>
      <c r="L37" s="338">
        <v>4495063.63</v>
      </c>
      <c r="M37" s="339"/>
      <c r="N37" s="340">
        <v>30900446.879999999</v>
      </c>
      <c r="O37" s="339"/>
      <c r="P37" s="339"/>
      <c r="Q37" s="341"/>
    </row>
    <row r="38" spans="2:17" ht="19.899999999999999" customHeight="1" x14ac:dyDescent="0.2">
      <c r="B38" s="343" t="s">
        <v>195</v>
      </c>
      <c r="C38" s="359"/>
      <c r="D38" s="359"/>
      <c r="E38" s="359"/>
      <c r="F38" s="359"/>
      <c r="G38" s="359"/>
      <c r="H38" s="112">
        <v>112263401</v>
      </c>
      <c r="I38" s="112">
        <v>2701372.25</v>
      </c>
      <c r="J38" s="112">
        <v>114964773.25</v>
      </c>
      <c r="K38" s="112">
        <v>18430788.84</v>
      </c>
      <c r="L38" s="338">
        <v>17174073.190000001</v>
      </c>
      <c r="M38" s="339"/>
      <c r="N38" s="340">
        <v>96533984.409999996</v>
      </c>
      <c r="O38" s="339"/>
      <c r="P38" s="339"/>
      <c r="Q38" s="341"/>
    </row>
    <row r="39" spans="2:17" ht="19.899999999999999" customHeight="1" x14ac:dyDescent="0.2">
      <c r="B39" s="343" t="s">
        <v>194</v>
      </c>
      <c r="C39" s="359"/>
      <c r="D39" s="359"/>
      <c r="E39" s="359"/>
      <c r="F39" s="359"/>
      <c r="G39" s="359"/>
      <c r="H39" s="112">
        <v>95821980</v>
      </c>
      <c r="I39" s="112">
        <v>1733614.95</v>
      </c>
      <c r="J39" s="112">
        <v>97555594.950000003</v>
      </c>
      <c r="K39" s="112">
        <v>25780489.280000001</v>
      </c>
      <c r="L39" s="338">
        <v>21825458.329999998</v>
      </c>
      <c r="M39" s="339"/>
      <c r="N39" s="340">
        <v>71775105.670000002</v>
      </c>
      <c r="O39" s="339"/>
      <c r="P39" s="339"/>
      <c r="Q39" s="341"/>
    </row>
    <row r="40" spans="2:17" ht="39" customHeight="1" x14ac:dyDescent="0.2">
      <c r="B40" s="342" t="s">
        <v>226</v>
      </c>
      <c r="C40" s="339"/>
      <c r="D40" s="339"/>
      <c r="E40" s="339"/>
      <c r="F40" s="339"/>
      <c r="G40" s="339"/>
      <c r="H40" s="112">
        <v>3368750787</v>
      </c>
      <c r="I40" s="112">
        <v>71365666.609999999</v>
      </c>
      <c r="J40" s="112">
        <v>3440116453.6100001</v>
      </c>
      <c r="K40" s="112">
        <v>761047301.90999997</v>
      </c>
      <c r="L40" s="338">
        <v>716364888.89999998</v>
      </c>
      <c r="M40" s="339"/>
      <c r="N40" s="340">
        <v>2679069151.6999998</v>
      </c>
      <c r="O40" s="339"/>
      <c r="P40" s="339"/>
      <c r="Q40" s="341"/>
    </row>
    <row r="41" spans="2:17" ht="34.15" customHeight="1" x14ac:dyDescent="0.2">
      <c r="B41" s="343" t="s">
        <v>192</v>
      </c>
      <c r="C41" s="359"/>
      <c r="D41" s="359"/>
      <c r="E41" s="359"/>
      <c r="F41" s="359"/>
      <c r="G41" s="359"/>
      <c r="H41" s="112">
        <v>724709370</v>
      </c>
      <c r="I41" s="112">
        <v>554213.06999999995</v>
      </c>
      <c r="J41" s="112">
        <v>725263583.07000005</v>
      </c>
      <c r="K41" s="112">
        <v>181225812.05000001</v>
      </c>
      <c r="L41" s="338">
        <v>178756839.05000001</v>
      </c>
      <c r="M41" s="339"/>
      <c r="N41" s="340">
        <v>544037771.01999998</v>
      </c>
      <c r="O41" s="339"/>
      <c r="P41" s="339"/>
      <c r="Q41" s="341"/>
    </row>
    <row r="42" spans="2:17" ht="19.899999999999999" customHeight="1" x14ac:dyDescent="0.2">
      <c r="B42" s="343" t="s">
        <v>191</v>
      </c>
      <c r="C42" s="359"/>
      <c r="D42" s="359"/>
      <c r="E42" s="359"/>
      <c r="F42" s="359"/>
      <c r="G42" s="359"/>
      <c r="H42" s="112">
        <v>2139909826</v>
      </c>
      <c r="I42" s="112">
        <v>109588831.84</v>
      </c>
      <c r="J42" s="112">
        <v>2249498657.8400002</v>
      </c>
      <c r="K42" s="112">
        <v>496832474.95999998</v>
      </c>
      <c r="L42" s="338">
        <v>458784209.14999998</v>
      </c>
      <c r="M42" s="339"/>
      <c r="N42" s="340">
        <v>1752666182.8800001</v>
      </c>
      <c r="O42" s="339"/>
      <c r="P42" s="339"/>
      <c r="Q42" s="341"/>
    </row>
    <row r="43" spans="2:17" ht="24" customHeight="1" x14ac:dyDescent="0.2">
      <c r="B43" s="343" t="s">
        <v>190</v>
      </c>
      <c r="C43" s="359"/>
      <c r="D43" s="359"/>
      <c r="E43" s="359"/>
      <c r="F43" s="359"/>
      <c r="G43" s="359"/>
      <c r="H43" s="112">
        <v>0</v>
      </c>
      <c r="I43" s="112">
        <v>0</v>
      </c>
      <c r="J43" s="112">
        <v>0</v>
      </c>
      <c r="K43" s="112">
        <v>0</v>
      </c>
      <c r="L43" s="338">
        <v>0</v>
      </c>
      <c r="M43" s="339"/>
      <c r="N43" s="340">
        <v>0</v>
      </c>
      <c r="O43" s="339"/>
      <c r="P43" s="339"/>
      <c r="Q43" s="341"/>
    </row>
    <row r="44" spans="2:17" ht="24" customHeight="1" x14ac:dyDescent="0.2">
      <c r="B44" s="343" t="s">
        <v>189</v>
      </c>
      <c r="C44" s="359"/>
      <c r="D44" s="359"/>
      <c r="E44" s="359"/>
      <c r="F44" s="359"/>
      <c r="G44" s="359"/>
      <c r="H44" s="112">
        <v>390631595</v>
      </c>
      <c r="I44" s="112">
        <v>-38777378.299999997</v>
      </c>
      <c r="J44" s="112">
        <v>351854216.69999999</v>
      </c>
      <c r="K44" s="112">
        <v>59769016.899999999</v>
      </c>
      <c r="L44" s="338">
        <v>55603842.700000003</v>
      </c>
      <c r="M44" s="339"/>
      <c r="N44" s="340">
        <v>292085199.80000001</v>
      </c>
      <c r="O44" s="339"/>
      <c r="P44" s="339"/>
      <c r="Q44" s="341"/>
    </row>
    <row r="45" spans="2:17" ht="22.9" customHeight="1" x14ac:dyDescent="0.2">
      <c r="B45" s="343" t="s">
        <v>188</v>
      </c>
      <c r="C45" s="359"/>
      <c r="D45" s="359"/>
      <c r="E45" s="359"/>
      <c r="F45" s="359"/>
      <c r="G45" s="359"/>
      <c r="H45" s="112">
        <v>0</v>
      </c>
      <c r="I45" s="112">
        <v>0</v>
      </c>
      <c r="J45" s="112">
        <v>0</v>
      </c>
      <c r="K45" s="112">
        <v>0</v>
      </c>
      <c r="L45" s="338">
        <v>0</v>
      </c>
      <c r="M45" s="339"/>
      <c r="N45" s="340">
        <v>0</v>
      </c>
      <c r="O45" s="339"/>
      <c r="P45" s="339"/>
      <c r="Q45" s="341"/>
    </row>
    <row r="46" spans="2:17" ht="30.6" customHeight="1" x14ac:dyDescent="0.2">
      <c r="B46" s="343" t="s">
        <v>187</v>
      </c>
      <c r="C46" s="359"/>
      <c r="D46" s="359"/>
      <c r="E46" s="359"/>
      <c r="F46" s="359"/>
      <c r="G46" s="359"/>
      <c r="H46" s="112">
        <v>107160000</v>
      </c>
      <c r="I46" s="112">
        <v>0</v>
      </c>
      <c r="J46" s="112">
        <v>107160000</v>
      </c>
      <c r="K46" s="112">
        <v>20050000</v>
      </c>
      <c r="L46" s="338">
        <v>20050000</v>
      </c>
      <c r="M46" s="339"/>
      <c r="N46" s="340">
        <v>87110000</v>
      </c>
      <c r="O46" s="339"/>
      <c r="P46" s="339"/>
      <c r="Q46" s="341"/>
    </row>
    <row r="47" spans="2:17" ht="19.899999999999999" customHeight="1" x14ac:dyDescent="0.2">
      <c r="B47" s="343" t="s">
        <v>186</v>
      </c>
      <c r="C47" s="359"/>
      <c r="D47" s="359"/>
      <c r="E47" s="359"/>
      <c r="F47" s="359"/>
      <c r="G47" s="359"/>
      <c r="H47" s="112">
        <v>6339996</v>
      </c>
      <c r="I47" s="112">
        <v>0</v>
      </c>
      <c r="J47" s="112">
        <v>6339996</v>
      </c>
      <c r="K47" s="112">
        <v>3169998</v>
      </c>
      <c r="L47" s="338">
        <v>3169998</v>
      </c>
      <c r="M47" s="339"/>
      <c r="N47" s="340">
        <v>3169998</v>
      </c>
      <c r="O47" s="339"/>
      <c r="P47" s="339"/>
      <c r="Q47" s="341"/>
    </row>
    <row r="48" spans="2:17" ht="19.899999999999999" customHeight="1" x14ac:dyDescent="0.2">
      <c r="B48" s="343" t="s">
        <v>185</v>
      </c>
      <c r="C48" s="359"/>
      <c r="D48" s="359"/>
      <c r="E48" s="359"/>
      <c r="F48" s="359"/>
      <c r="G48" s="359"/>
      <c r="H48" s="112">
        <v>0</v>
      </c>
      <c r="I48" s="112">
        <v>0</v>
      </c>
      <c r="J48" s="112">
        <v>0</v>
      </c>
      <c r="K48" s="112">
        <v>0</v>
      </c>
      <c r="L48" s="338">
        <v>0</v>
      </c>
      <c r="M48" s="339"/>
      <c r="N48" s="340">
        <v>0</v>
      </c>
      <c r="O48" s="339"/>
      <c r="P48" s="339"/>
      <c r="Q48" s="341"/>
    </row>
    <row r="49" spans="2:17" ht="19.899999999999999" customHeight="1" x14ac:dyDescent="0.2">
      <c r="B49" s="343" t="s">
        <v>184</v>
      </c>
      <c r="C49" s="359"/>
      <c r="D49" s="359"/>
      <c r="E49" s="359"/>
      <c r="F49" s="359"/>
      <c r="G49" s="359"/>
      <c r="H49" s="112">
        <v>0</v>
      </c>
      <c r="I49" s="112">
        <v>0</v>
      </c>
      <c r="J49" s="112">
        <v>0</v>
      </c>
      <c r="K49" s="112">
        <v>0</v>
      </c>
      <c r="L49" s="338">
        <v>0</v>
      </c>
      <c r="M49" s="339"/>
      <c r="N49" s="340">
        <v>0</v>
      </c>
      <c r="O49" s="339"/>
      <c r="P49" s="339"/>
      <c r="Q49" s="341"/>
    </row>
    <row r="50" spans="2:17" ht="40.9" customHeight="1" x14ac:dyDescent="0.2">
      <c r="B50" s="342" t="s">
        <v>225</v>
      </c>
      <c r="C50" s="339"/>
      <c r="D50" s="339"/>
      <c r="E50" s="339"/>
      <c r="F50" s="339"/>
      <c r="G50" s="339"/>
      <c r="H50" s="112">
        <v>1313222</v>
      </c>
      <c r="I50" s="112">
        <v>5681309.0999999996</v>
      </c>
      <c r="J50" s="112">
        <v>6994531.0999999996</v>
      </c>
      <c r="K50" s="112">
        <v>2909461.52</v>
      </c>
      <c r="L50" s="338">
        <v>2888785.67</v>
      </c>
      <c r="M50" s="339"/>
      <c r="N50" s="340">
        <v>4085069.58</v>
      </c>
      <c r="O50" s="339"/>
      <c r="P50" s="339"/>
      <c r="Q50" s="341"/>
    </row>
    <row r="51" spans="2:17" ht="22.9" customHeight="1" x14ac:dyDescent="0.2">
      <c r="B51" s="343" t="s">
        <v>182</v>
      </c>
      <c r="C51" s="359"/>
      <c r="D51" s="359"/>
      <c r="E51" s="359"/>
      <c r="F51" s="359"/>
      <c r="G51" s="359"/>
      <c r="H51" s="112">
        <v>1112722</v>
      </c>
      <c r="I51" s="112">
        <v>1813549.74</v>
      </c>
      <c r="J51" s="112">
        <v>2926271.74</v>
      </c>
      <c r="K51" s="112">
        <v>907398.99</v>
      </c>
      <c r="L51" s="338">
        <v>892308.4</v>
      </c>
      <c r="M51" s="339"/>
      <c r="N51" s="340">
        <v>2018872.75</v>
      </c>
      <c r="O51" s="339"/>
      <c r="P51" s="339"/>
      <c r="Q51" s="341"/>
    </row>
    <row r="52" spans="2:17" ht="21.6" customHeight="1" x14ac:dyDescent="0.2">
      <c r="B52" s="343" t="s">
        <v>181</v>
      </c>
      <c r="C52" s="359"/>
      <c r="D52" s="359"/>
      <c r="E52" s="359"/>
      <c r="F52" s="359"/>
      <c r="G52" s="359"/>
      <c r="H52" s="112">
        <v>101000</v>
      </c>
      <c r="I52" s="112">
        <v>44680.38</v>
      </c>
      <c r="J52" s="112">
        <v>145680.38</v>
      </c>
      <c r="K52" s="112">
        <v>0</v>
      </c>
      <c r="L52" s="338">
        <v>0</v>
      </c>
      <c r="M52" s="339"/>
      <c r="N52" s="340">
        <v>145680.38</v>
      </c>
      <c r="O52" s="339"/>
      <c r="P52" s="339"/>
      <c r="Q52" s="341"/>
    </row>
    <row r="53" spans="2:17" ht="25.9" customHeight="1" x14ac:dyDescent="0.2">
      <c r="B53" s="343" t="s">
        <v>180</v>
      </c>
      <c r="C53" s="359"/>
      <c r="D53" s="359"/>
      <c r="E53" s="359"/>
      <c r="F53" s="359"/>
      <c r="G53" s="359"/>
      <c r="H53" s="112">
        <v>0</v>
      </c>
      <c r="I53" s="112">
        <v>0</v>
      </c>
      <c r="J53" s="112">
        <v>0</v>
      </c>
      <c r="K53" s="112">
        <v>0</v>
      </c>
      <c r="L53" s="338">
        <v>0</v>
      </c>
      <c r="M53" s="339"/>
      <c r="N53" s="340">
        <v>0</v>
      </c>
      <c r="O53" s="339"/>
      <c r="P53" s="339"/>
      <c r="Q53" s="341"/>
    </row>
    <row r="54" spans="2:17" ht="19.899999999999999" customHeight="1" x14ac:dyDescent="0.2">
      <c r="B54" s="343" t="s">
        <v>179</v>
      </c>
      <c r="C54" s="359"/>
      <c r="D54" s="359"/>
      <c r="E54" s="359"/>
      <c r="F54" s="359"/>
      <c r="G54" s="359"/>
      <c r="H54" s="112">
        <v>9400</v>
      </c>
      <c r="I54" s="112">
        <v>2984115.83</v>
      </c>
      <c r="J54" s="112">
        <v>2993515.83</v>
      </c>
      <c r="K54" s="112">
        <v>1970500</v>
      </c>
      <c r="L54" s="338">
        <v>1970500</v>
      </c>
      <c r="M54" s="339"/>
      <c r="N54" s="340">
        <v>1023015.83</v>
      </c>
      <c r="O54" s="339"/>
      <c r="P54" s="339"/>
      <c r="Q54" s="341"/>
    </row>
    <row r="55" spans="2:17" ht="19.899999999999999" customHeight="1" x14ac:dyDescent="0.2">
      <c r="B55" s="343" t="s">
        <v>178</v>
      </c>
      <c r="C55" s="359"/>
      <c r="D55" s="359"/>
      <c r="E55" s="359"/>
      <c r="F55" s="359"/>
      <c r="G55" s="359"/>
      <c r="H55" s="112">
        <v>0</v>
      </c>
      <c r="I55" s="112">
        <v>0</v>
      </c>
      <c r="J55" s="112">
        <v>0</v>
      </c>
      <c r="K55" s="112">
        <v>0</v>
      </c>
      <c r="L55" s="338">
        <v>0</v>
      </c>
      <c r="M55" s="339"/>
      <c r="N55" s="340">
        <v>0</v>
      </c>
      <c r="O55" s="339"/>
      <c r="P55" s="339"/>
      <c r="Q55" s="341"/>
    </row>
    <row r="56" spans="2:17" ht="22.9" customHeight="1" x14ac:dyDescent="0.2">
      <c r="B56" s="343" t="s">
        <v>177</v>
      </c>
      <c r="C56" s="359"/>
      <c r="D56" s="359"/>
      <c r="E56" s="359"/>
      <c r="F56" s="359"/>
      <c r="G56" s="359"/>
      <c r="H56" s="112">
        <v>70100</v>
      </c>
      <c r="I56" s="112">
        <v>755987.2</v>
      </c>
      <c r="J56" s="112">
        <v>826087.2</v>
      </c>
      <c r="K56" s="112">
        <v>5585.26</v>
      </c>
      <c r="L56" s="338">
        <v>0</v>
      </c>
      <c r="M56" s="339"/>
      <c r="N56" s="340">
        <v>820501.94</v>
      </c>
      <c r="O56" s="339"/>
      <c r="P56" s="339"/>
      <c r="Q56" s="341"/>
    </row>
    <row r="57" spans="2:17" ht="19.899999999999999" customHeight="1" x14ac:dyDescent="0.2">
      <c r="B57" s="343" t="s">
        <v>176</v>
      </c>
      <c r="C57" s="359"/>
      <c r="D57" s="359"/>
      <c r="E57" s="359"/>
      <c r="F57" s="359"/>
      <c r="G57" s="359"/>
      <c r="H57" s="112">
        <v>0</v>
      </c>
      <c r="I57" s="112">
        <v>0</v>
      </c>
      <c r="J57" s="112">
        <v>0</v>
      </c>
      <c r="K57" s="112">
        <v>0</v>
      </c>
      <c r="L57" s="338">
        <v>0</v>
      </c>
      <c r="M57" s="339"/>
      <c r="N57" s="340">
        <v>0</v>
      </c>
      <c r="O57" s="339"/>
      <c r="P57" s="339"/>
      <c r="Q57" s="341"/>
    </row>
    <row r="58" spans="2:17" ht="19.899999999999999" customHeight="1" x14ac:dyDescent="0.2">
      <c r="B58" s="343" t="s">
        <v>175</v>
      </c>
      <c r="C58" s="359"/>
      <c r="D58" s="359"/>
      <c r="E58" s="359"/>
      <c r="F58" s="359"/>
      <c r="G58" s="359"/>
      <c r="H58" s="112">
        <v>0</v>
      </c>
      <c r="I58" s="112">
        <v>0</v>
      </c>
      <c r="J58" s="112">
        <v>0</v>
      </c>
      <c r="K58" s="112">
        <v>0</v>
      </c>
      <c r="L58" s="338">
        <v>0</v>
      </c>
      <c r="M58" s="339"/>
      <c r="N58" s="340">
        <v>0</v>
      </c>
      <c r="O58" s="339"/>
      <c r="P58" s="339"/>
      <c r="Q58" s="341"/>
    </row>
    <row r="59" spans="2:17" ht="19.899999999999999" customHeight="1" x14ac:dyDescent="0.2">
      <c r="B59" s="343" t="s">
        <v>174</v>
      </c>
      <c r="C59" s="359"/>
      <c r="D59" s="359"/>
      <c r="E59" s="359"/>
      <c r="F59" s="359"/>
      <c r="G59" s="359"/>
      <c r="H59" s="112">
        <v>20000</v>
      </c>
      <c r="I59" s="112">
        <v>82975.95</v>
      </c>
      <c r="J59" s="112">
        <v>102975.95</v>
      </c>
      <c r="K59" s="112">
        <v>25977.27</v>
      </c>
      <c r="L59" s="338">
        <v>25977.27</v>
      </c>
      <c r="M59" s="339"/>
      <c r="N59" s="340">
        <v>76998.679999999993</v>
      </c>
      <c r="O59" s="339"/>
      <c r="P59" s="339"/>
      <c r="Q59" s="341"/>
    </row>
    <row r="60" spans="2:17" ht="19.899999999999999" customHeight="1" x14ac:dyDescent="0.2">
      <c r="B60" s="342" t="s">
        <v>173</v>
      </c>
      <c r="C60" s="339"/>
      <c r="D60" s="339"/>
      <c r="E60" s="339"/>
      <c r="F60" s="339"/>
      <c r="G60" s="339"/>
      <c r="H60" s="112">
        <v>511649928</v>
      </c>
      <c r="I60" s="112">
        <v>247331.95</v>
      </c>
      <c r="J60" s="112">
        <v>511897259.94999999</v>
      </c>
      <c r="K60" s="112">
        <v>240304.17</v>
      </c>
      <c r="L60" s="338">
        <v>240304.17</v>
      </c>
      <c r="M60" s="339"/>
      <c r="N60" s="340">
        <v>511656955.77999997</v>
      </c>
      <c r="O60" s="339"/>
      <c r="P60" s="339"/>
      <c r="Q60" s="341"/>
    </row>
    <row r="61" spans="2:17" ht="24.6" customHeight="1" x14ac:dyDescent="0.2">
      <c r="B61" s="343" t="s">
        <v>172</v>
      </c>
      <c r="C61" s="359"/>
      <c r="D61" s="359"/>
      <c r="E61" s="359"/>
      <c r="F61" s="359"/>
      <c r="G61" s="359"/>
      <c r="H61" s="112">
        <v>511649928</v>
      </c>
      <c r="I61" s="112">
        <v>240304.18</v>
      </c>
      <c r="J61" s="112">
        <v>511890232.18000001</v>
      </c>
      <c r="K61" s="112">
        <v>240304.17</v>
      </c>
      <c r="L61" s="338">
        <v>240304.17</v>
      </c>
      <c r="M61" s="339"/>
      <c r="N61" s="340">
        <v>511649928.00999999</v>
      </c>
      <c r="O61" s="339"/>
      <c r="P61" s="339"/>
      <c r="Q61" s="341"/>
    </row>
    <row r="62" spans="2:17" ht="22.9" customHeight="1" x14ac:dyDescent="0.2">
      <c r="B62" s="348" t="s">
        <v>171</v>
      </c>
      <c r="C62" s="360"/>
      <c r="D62" s="360"/>
      <c r="E62" s="360"/>
      <c r="F62" s="360"/>
      <c r="G62" s="360"/>
      <c r="H62" s="115">
        <v>0</v>
      </c>
      <c r="I62" s="115">
        <v>7027.77</v>
      </c>
      <c r="J62" s="115">
        <v>7027.77</v>
      </c>
      <c r="K62" s="115">
        <v>0</v>
      </c>
      <c r="L62" s="350">
        <v>0</v>
      </c>
      <c r="M62" s="351"/>
      <c r="N62" s="352">
        <v>7027.77</v>
      </c>
      <c r="O62" s="351"/>
      <c r="P62" s="351"/>
      <c r="Q62" s="353"/>
    </row>
    <row r="63" spans="2:17" ht="27.6" customHeight="1" x14ac:dyDescent="0.2">
      <c r="B63" s="343" t="s">
        <v>170</v>
      </c>
      <c r="C63" s="361"/>
      <c r="D63" s="361"/>
      <c r="E63" s="361"/>
      <c r="F63" s="361"/>
      <c r="G63" s="361"/>
      <c r="H63" s="112">
        <v>0</v>
      </c>
      <c r="I63" s="114">
        <v>0</v>
      </c>
      <c r="J63" s="114">
        <v>0</v>
      </c>
      <c r="K63" s="114">
        <v>0</v>
      </c>
      <c r="L63" s="362">
        <v>0</v>
      </c>
      <c r="M63" s="363"/>
      <c r="N63" s="364">
        <v>0</v>
      </c>
      <c r="O63" s="365"/>
      <c r="P63" s="365"/>
      <c r="Q63" s="366"/>
    </row>
    <row r="64" spans="2:17" ht="36" customHeight="1" x14ac:dyDescent="0.2">
      <c r="B64" s="342" t="s">
        <v>224</v>
      </c>
      <c r="C64" s="346"/>
      <c r="D64" s="346"/>
      <c r="E64" s="346"/>
      <c r="F64" s="346"/>
      <c r="G64" s="347"/>
      <c r="H64" s="113">
        <v>30000000</v>
      </c>
      <c r="I64" s="112">
        <v>0</v>
      </c>
      <c r="J64" s="112">
        <v>30000000</v>
      </c>
      <c r="K64" s="112">
        <v>0</v>
      </c>
      <c r="L64" s="338">
        <v>0</v>
      </c>
      <c r="M64" s="339"/>
      <c r="N64" s="340">
        <v>30000000</v>
      </c>
      <c r="O64" s="339"/>
      <c r="P64" s="339"/>
      <c r="Q64" s="341"/>
    </row>
    <row r="65" spans="2:17" ht="34.15" customHeight="1" x14ac:dyDescent="0.2">
      <c r="B65" s="343" t="s">
        <v>168</v>
      </c>
      <c r="C65" s="344"/>
      <c r="D65" s="344"/>
      <c r="E65" s="344"/>
      <c r="F65" s="344"/>
      <c r="G65" s="344"/>
      <c r="H65" s="112">
        <v>0</v>
      </c>
      <c r="I65" s="112">
        <v>0</v>
      </c>
      <c r="J65" s="112">
        <v>0</v>
      </c>
      <c r="K65" s="112">
        <v>0</v>
      </c>
      <c r="L65" s="338">
        <v>0</v>
      </c>
      <c r="M65" s="339"/>
      <c r="N65" s="340">
        <v>0</v>
      </c>
      <c r="O65" s="339"/>
      <c r="P65" s="339"/>
      <c r="Q65" s="341"/>
    </row>
    <row r="66" spans="2:17" ht="19.899999999999999" customHeight="1" x14ac:dyDescent="0.2">
      <c r="B66" s="343" t="s">
        <v>167</v>
      </c>
      <c r="C66" s="344"/>
      <c r="D66" s="344"/>
      <c r="E66" s="344"/>
      <c r="F66" s="344"/>
      <c r="G66" s="344"/>
      <c r="H66" s="112">
        <v>0</v>
      </c>
      <c r="I66" s="112">
        <v>0</v>
      </c>
      <c r="J66" s="112">
        <v>0</v>
      </c>
      <c r="K66" s="112">
        <v>0</v>
      </c>
      <c r="L66" s="338">
        <v>0</v>
      </c>
      <c r="M66" s="339"/>
      <c r="N66" s="340">
        <v>0</v>
      </c>
      <c r="O66" s="339"/>
      <c r="P66" s="339"/>
      <c r="Q66" s="341"/>
    </row>
    <row r="67" spans="2:17" ht="19.899999999999999" customHeight="1" x14ac:dyDescent="0.2">
      <c r="B67" s="343" t="s">
        <v>166</v>
      </c>
      <c r="C67" s="344"/>
      <c r="D67" s="344"/>
      <c r="E67" s="344"/>
      <c r="F67" s="344"/>
      <c r="G67" s="344"/>
      <c r="H67" s="112">
        <v>0</v>
      </c>
      <c r="I67" s="112">
        <v>0</v>
      </c>
      <c r="J67" s="112">
        <v>0</v>
      </c>
      <c r="K67" s="112">
        <v>0</v>
      </c>
      <c r="L67" s="338">
        <v>0</v>
      </c>
      <c r="M67" s="339"/>
      <c r="N67" s="340">
        <v>0</v>
      </c>
      <c r="O67" s="339"/>
      <c r="P67" s="339"/>
      <c r="Q67" s="341"/>
    </row>
    <row r="68" spans="2:17" ht="19.899999999999999" customHeight="1" x14ac:dyDescent="0.2">
      <c r="B68" s="343" t="s">
        <v>165</v>
      </c>
      <c r="C68" s="344"/>
      <c r="D68" s="344"/>
      <c r="E68" s="344"/>
      <c r="F68" s="344"/>
      <c r="G68" s="344"/>
      <c r="H68" s="112">
        <v>0</v>
      </c>
      <c r="I68" s="112">
        <v>0</v>
      </c>
      <c r="J68" s="112">
        <v>0</v>
      </c>
      <c r="K68" s="112">
        <v>0</v>
      </c>
      <c r="L68" s="338">
        <v>0</v>
      </c>
      <c r="M68" s="339"/>
      <c r="N68" s="340">
        <v>0</v>
      </c>
      <c r="O68" s="339"/>
      <c r="P68" s="339"/>
      <c r="Q68" s="341"/>
    </row>
    <row r="69" spans="2:17" ht="45" customHeight="1" x14ac:dyDescent="0.2">
      <c r="B69" s="343" t="s">
        <v>164</v>
      </c>
      <c r="C69" s="344"/>
      <c r="D69" s="344"/>
      <c r="E69" s="344"/>
      <c r="F69" s="344"/>
      <c r="G69" s="344"/>
      <c r="H69" s="112">
        <v>0</v>
      </c>
      <c r="I69" s="112">
        <v>0</v>
      </c>
      <c r="J69" s="112">
        <v>0</v>
      </c>
      <c r="K69" s="112">
        <v>0</v>
      </c>
      <c r="L69" s="338">
        <v>0</v>
      </c>
      <c r="M69" s="339"/>
      <c r="N69" s="340">
        <v>0</v>
      </c>
      <c r="O69" s="339"/>
      <c r="P69" s="339"/>
      <c r="Q69" s="341"/>
    </row>
    <row r="70" spans="2:17" ht="24.6" customHeight="1" x14ac:dyDescent="0.2">
      <c r="B70" s="343" t="s">
        <v>163</v>
      </c>
      <c r="C70" s="344"/>
      <c r="D70" s="344"/>
      <c r="E70" s="344"/>
      <c r="F70" s="344"/>
      <c r="G70" s="344"/>
      <c r="H70" s="112">
        <v>0</v>
      </c>
      <c r="I70" s="112">
        <v>0</v>
      </c>
      <c r="J70" s="112">
        <v>0</v>
      </c>
      <c r="K70" s="112">
        <v>0</v>
      </c>
      <c r="L70" s="338">
        <v>0</v>
      </c>
      <c r="M70" s="339"/>
      <c r="N70" s="340">
        <v>0</v>
      </c>
      <c r="O70" s="339"/>
      <c r="P70" s="339"/>
      <c r="Q70" s="341"/>
    </row>
    <row r="71" spans="2:17" ht="29.45" customHeight="1" x14ac:dyDescent="0.2">
      <c r="B71" s="343" t="s">
        <v>223</v>
      </c>
      <c r="C71" s="359"/>
      <c r="D71" s="359"/>
      <c r="E71" s="359"/>
      <c r="F71" s="359"/>
      <c r="G71" s="359"/>
      <c r="H71" s="112">
        <v>30000000</v>
      </c>
      <c r="I71" s="112">
        <v>0</v>
      </c>
      <c r="J71" s="112">
        <v>30000000</v>
      </c>
      <c r="K71" s="112">
        <v>0</v>
      </c>
      <c r="L71" s="338">
        <v>0</v>
      </c>
      <c r="M71" s="339"/>
      <c r="N71" s="340">
        <v>30000000</v>
      </c>
      <c r="O71" s="339"/>
      <c r="P71" s="339"/>
      <c r="Q71" s="341"/>
    </row>
    <row r="72" spans="2:17" ht="22.9" customHeight="1" x14ac:dyDescent="0.2">
      <c r="B72" s="342" t="s">
        <v>161</v>
      </c>
      <c r="C72" s="339"/>
      <c r="D72" s="339"/>
      <c r="E72" s="339"/>
      <c r="F72" s="339"/>
      <c r="G72" s="339"/>
      <c r="H72" s="112">
        <v>2088082961</v>
      </c>
      <c r="I72" s="112">
        <v>-35403730.340000004</v>
      </c>
      <c r="J72" s="112">
        <v>2052679230.6600001</v>
      </c>
      <c r="K72" s="112">
        <v>498019915.50999999</v>
      </c>
      <c r="L72" s="338">
        <v>497477472.50999999</v>
      </c>
      <c r="M72" s="339"/>
      <c r="N72" s="340">
        <v>1554659315.1500001</v>
      </c>
      <c r="O72" s="339"/>
      <c r="P72" s="339"/>
      <c r="Q72" s="341"/>
    </row>
    <row r="73" spans="2:17" ht="19.899999999999999" customHeight="1" x14ac:dyDescent="0.2">
      <c r="B73" s="343" t="s">
        <v>160</v>
      </c>
      <c r="C73" s="359"/>
      <c r="D73" s="359"/>
      <c r="E73" s="359"/>
      <c r="F73" s="359"/>
      <c r="G73" s="359"/>
      <c r="H73" s="112">
        <v>1847662112</v>
      </c>
      <c r="I73" s="112">
        <v>0</v>
      </c>
      <c r="J73" s="112">
        <v>1847662112</v>
      </c>
      <c r="K73" s="112">
        <v>484177877</v>
      </c>
      <c r="L73" s="338">
        <v>484177877</v>
      </c>
      <c r="M73" s="339"/>
      <c r="N73" s="340">
        <v>1363484235</v>
      </c>
      <c r="O73" s="339"/>
      <c r="P73" s="339"/>
      <c r="Q73" s="341"/>
    </row>
    <row r="74" spans="2:17" ht="19.899999999999999" customHeight="1" x14ac:dyDescent="0.2">
      <c r="B74" s="343" t="s">
        <v>159</v>
      </c>
      <c r="C74" s="359"/>
      <c r="D74" s="359"/>
      <c r="E74" s="359"/>
      <c r="F74" s="359"/>
      <c r="G74" s="359"/>
      <c r="H74" s="112">
        <v>28069901</v>
      </c>
      <c r="I74" s="112">
        <v>0</v>
      </c>
      <c r="J74" s="112">
        <v>28069901</v>
      </c>
      <c r="K74" s="112">
        <v>9627356</v>
      </c>
      <c r="L74" s="338">
        <v>9627356</v>
      </c>
      <c r="M74" s="339"/>
      <c r="N74" s="340">
        <v>18442545</v>
      </c>
      <c r="O74" s="339"/>
      <c r="P74" s="339"/>
      <c r="Q74" s="341"/>
    </row>
    <row r="75" spans="2:17" ht="19.899999999999999" customHeight="1" x14ac:dyDescent="0.2">
      <c r="B75" s="343" t="s">
        <v>158</v>
      </c>
      <c r="C75" s="359"/>
      <c r="D75" s="359"/>
      <c r="E75" s="359"/>
      <c r="F75" s="359"/>
      <c r="G75" s="359"/>
      <c r="H75" s="112">
        <v>212350948</v>
      </c>
      <c r="I75" s="112">
        <v>-35403730.340000004</v>
      </c>
      <c r="J75" s="112">
        <v>176947217.66</v>
      </c>
      <c r="K75" s="112">
        <v>4214682.51</v>
      </c>
      <c r="L75" s="338">
        <v>3672239.51</v>
      </c>
      <c r="M75" s="339"/>
      <c r="N75" s="340">
        <v>172732535.15000001</v>
      </c>
      <c r="O75" s="339"/>
      <c r="P75" s="339"/>
      <c r="Q75" s="341"/>
    </row>
    <row r="76" spans="2:17" ht="25.9" customHeight="1" x14ac:dyDescent="0.2">
      <c r="B76" s="342" t="s">
        <v>157</v>
      </c>
      <c r="C76" s="339"/>
      <c r="D76" s="339"/>
      <c r="E76" s="339"/>
      <c r="F76" s="339"/>
      <c r="G76" s="339"/>
      <c r="H76" s="112">
        <v>269252265</v>
      </c>
      <c r="I76" s="112">
        <v>209776</v>
      </c>
      <c r="J76" s="112">
        <v>269462041</v>
      </c>
      <c r="K76" s="112">
        <v>101703959.41</v>
      </c>
      <c r="L76" s="338">
        <v>101703959.41</v>
      </c>
      <c r="M76" s="339"/>
      <c r="N76" s="340">
        <v>167758081.59</v>
      </c>
      <c r="O76" s="339"/>
      <c r="P76" s="339"/>
      <c r="Q76" s="341"/>
    </row>
    <row r="77" spans="2:17" ht="19.899999999999999" customHeight="1" x14ac:dyDescent="0.2">
      <c r="B77" s="343" t="s">
        <v>156</v>
      </c>
      <c r="C77" s="359"/>
      <c r="D77" s="359"/>
      <c r="E77" s="359"/>
      <c r="F77" s="359"/>
      <c r="G77" s="359"/>
      <c r="H77" s="112">
        <v>37318506</v>
      </c>
      <c r="I77" s="112">
        <v>0</v>
      </c>
      <c r="J77" s="112">
        <v>37318506</v>
      </c>
      <c r="K77" s="112">
        <v>2989173.6</v>
      </c>
      <c r="L77" s="338">
        <v>2989173.6</v>
      </c>
      <c r="M77" s="339"/>
      <c r="N77" s="340">
        <v>34329332.399999999</v>
      </c>
      <c r="O77" s="339"/>
      <c r="P77" s="339"/>
      <c r="Q77" s="341"/>
    </row>
    <row r="78" spans="2:17" ht="19.899999999999999" customHeight="1" x14ac:dyDescent="0.2">
      <c r="B78" s="343" t="s">
        <v>155</v>
      </c>
      <c r="C78" s="359"/>
      <c r="D78" s="359"/>
      <c r="E78" s="359"/>
      <c r="F78" s="359"/>
      <c r="G78" s="359"/>
      <c r="H78" s="112">
        <v>112933759</v>
      </c>
      <c r="I78" s="112">
        <v>-1117174.77</v>
      </c>
      <c r="J78" s="112">
        <v>111816584.23</v>
      </c>
      <c r="K78" s="112">
        <v>23404111.420000002</v>
      </c>
      <c r="L78" s="338">
        <v>23404111.420000002</v>
      </c>
      <c r="M78" s="339"/>
      <c r="N78" s="340">
        <v>88412472.810000002</v>
      </c>
      <c r="O78" s="339"/>
      <c r="P78" s="339"/>
      <c r="Q78" s="341"/>
    </row>
    <row r="79" spans="2:17" ht="19.899999999999999" customHeight="1" x14ac:dyDescent="0.2">
      <c r="B79" s="343" t="s">
        <v>154</v>
      </c>
      <c r="C79" s="344"/>
      <c r="D79" s="344"/>
      <c r="E79" s="344"/>
      <c r="F79" s="344"/>
      <c r="G79" s="344"/>
      <c r="H79" s="112">
        <v>0</v>
      </c>
      <c r="I79" s="112">
        <v>0</v>
      </c>
      <c r="J79" s="112">
        <v>0</v>
      </c>
      <c r="K79" s="112">
        <v>0</v>
      </c>
      <c r="L79" s="338">
        <v>0</v>
      </c>
      <c r="M79" s="339"/>
      <c r="N79" s="340">
        <v>0</v>
      </c>
      <c r="O79" s="339"/>
      <c r="P79" s="339"/>
      <c r="Q79" s="341"/>
    </row>
    <row r="80" spans="2:17" ht="19.899999999999999" customHeight="1" x14ac:dyDescent="0.2">
      <c r="B80" s="343" t="s">
        <v>153</v>
      </c>
      <c r="C80" s="344"/>
      <c r="D80" s="344"/>
      <c r="E80" s="344"/>
      <c r="F80" s="344"/>
      <c r="G80" s="344"/>
      <c r="H80" s="112">
        <v>45000000</v>
      </c>
      <c r="I80" s="112">
        <v>0</v>
      </c>
      <c r="J80" s="112">
        <v>45000000</v>
      </c>
      <c r="K80" s="112">
        <v>0</v>
      </c>
      <c r="L80" s="338">
        <v>0</v>
      </c>
      <c r="M80" s="339"/>
      <c r="N80" s="340">
        <v>45000000</v>
      </c>
      <c r="O80" s="339"/>
      <c r="P80" s="339"/>
      <c r="Q80" s="341"/>
    </row>
    <row r="81" spans="2:17" ht="19.899999999999999" customHeight="1" x14ac:dyDescent="0.2">
      <c r="B81" s="343" t="s">
        <v>152</v>
      </c>
      <c r="C81" s="344"/>
      <c r="D81" s="344"/>
      <c r="E81" s="344"/>
      <c r="F81" s="344"/>
      <c r="G81" s="344"/>
      <c r="H81" s="112">
        <v>0</v>
      </c>
      <c r="I81" s="112">
        <v>0</v>
      </c>
      <c r="J81" s="112">
        <v>0</v>
      </c>
      <c r="K81" s="112">
        <v>0</v>
      </c>
      <c r="L81" s="338">
        <v>0</v>
      </c>
      <c r="M81" s="339"/>
      <c r="N81" s="340">
        <v>0</v>
      </c>
      <c r="O81" s="339"/>
      <c r="P81" s="339"/>
      <c r="Q81" s="341"/>
    </row>
    <row r="82" spans="2:17" ht="19.899999999999999" customHeight="1" x14ac:dyDescent="0.2">
      <c r="B82" s="343" t="s">
        <v>151</v>
      </c>
      <c r="C82" s="344"/>
      <c r="D82" s="344"/>
      <c r="E82" s="344"/>
      <c r="F82" s="344"/>
      <c r="G82" s="344"/>
      <c r="H82" s="112">
        <v>0</v>
      </c>
      <c r="I82" s="112">
        <v>0</v>
      </c>
      <c r="J82" s="112">
        <v>0</v>
      </c>
      <c r="K82" s="112">
        <v>0</v>
      </c>
      <c r="L82" s="338">
        <v>0</v>
      </c>
      <c r="M82" s="339"/>
      <c r="N82" s="340">
        <v>0</v>
      </c>
      <c r="O82" s="339"/>
      <c r="P82" s="339"/>
      <c r="Q82" s="341"/>
    </row>
    <row r="83" spans="2:17" ht="19.899999999999999" customHeight="1" x14ac:dyDescent="0.2">
      <c r="B83" s="343" t="s">
        <v>150</v>
      </c>
      <c r="C83" s="344"/>
      <c r="D83" s="344"/>
      <c r="E83" s="344"/>
      <c r="F83" s="344"/>
      <c r="G83" s="344"/>
      <c r="H83" s="112">
        <v>74000000</v>
      </c>
      <c r="I83" s="112">
        <v>1326950.77</v>
      </c>
      <c r="J83" s="112">
        <v>75326950.769999996</v>
      </c>
      <c r="K83" s="112">
        <v>75310674.390000001</v>
      </c>
      <c r="L83" s="338">
        <v>75310674.390000001</v>
      </c>
      <c r="M83" s="339"/>
      <c r="N83" s="340">
        <v>16276.38</v>
      </c>
      <c r="O83" s="339"/>
      <c r="P83" s="339"/>
      <c r="Q83" s="341"/>
    </row>
    <row r="84" spans="2:17" ht="22.9" customHeight="1" x14ac:dyDescent="0.2">
      <c r="B84" s="356" t="s">
        <v>222</v>
      </c>
      <c r="C84" s="339"/>
      <c r="D84" s="339"/>
      <c r="E84" s="339"/>
      <c r="F84" s="339"/>
      <c r="G84" s="339"/>
      <c r="H84" s="116">
        <v>9555837774</v>
      </c>
      <c r="I84" s="116">
        <v>771734283.58000004</v>
      </c>
      <c r="J84" s="116">
        <v>10327572057.58</v>
      </c>
      <c r="K84" s="116">
        <v>2488095356.98</v>
      </c>
      <c r="L84" s="357">
        <v>2400791161.0900002</v>
      </c>
      <c r="M84" s="339"/>
      <c r="N84" s="358">
        <v>7839476700.6000004</v>
      </c>
      <c r="O84" s="339"/>
      <c r="P84" s="339"/>
      <c r="Q84" s="341"/>
    </row>
    <row r="85" spans="2:17" ht="19.899999999999999" customHeight="1" x14ac:dyDescent="0.2">
      <c r="B85" s="342" t="s">
        <v>221</v>
      </c>
      <c r="C85" s="339"/>
      <c r="D85" s="339"/>
      <c r="E85" s="339"/>
      <c r="F85" s="339"/>
      <c r="G85" s="339"/>
      <c r="H85" s="112">
        <v>4001492251</v>
      </c>
      <c r="I85" s="112">
        <v>4140871.6800000002</v>
      </c>
      <c r="J85" s="112">
        <v>4005633122.6799998</v>
      </c>
      <c r="K85" s="112">
        <v>798699225.44000006</v>
      </c>
      <c r="L85" s="338">
        <v>798699225.44000006</v>
      </c>
      <c r="M85" s="339"/>
      <c r="N85" s="340">
        <v>3206933897.2399998</v>
      </c>
      <c r="O85" s="339"/>
      <c r="P85" s="339"/>
      <c r="Q85" s="341"/>
    </row>
    <row r="86" spans="2:17" ht="27" customHeight="1" x14ac:dyDescent="0.2">
      <c r="B86" s="343" t="s">
        <v>220</v>
      </c>
      <c r="C86" s="344"/>
      <c r="D86" s="344"/>
      <c r="E86" s="344"/>
      <c r="F86" s="344"/>
      <c r="G86" s="344"/>
      <c r="H86" s="112">
        <v>2081721064</v>
      </c>
      <c r="I86" s="112">
        <v>18454965</v>
      </c>
      <c r="J86" s="112">
        <v>2100176029</v>
      </c>
      <c r="K86" s="112">
        <v>475876637.36000001</v>
      </c>
      <c r="L86" s="338">
        <v>475876637.36000001</v>
      </c>
      <c r="M86" s="339"/>
      <c r="N86" s="340">
        <v>1624299391.6400001</v>
      </c>
      <c r="O86" s="339"/>
      <c r="P86" s="339"/>
      <c r="Q86" s="341"/>
    </row>
    <row r="87" spans="2:17" ht="27.6" customHeight="1" x14ac:dyDescent="0.2">
      <c r="B87" s="343" t="s">
        <v>219</v>
      </c>
      <c r="C87" s="344"/>
      <c r="D87" s="344"/>
      <c r="E87" s="344"/>
      <c r="F87" s="344"/>
      <c r="G87" s="344"/>
      <c r="H87" s="112">
        <v>7294029</v>
      </c>
      <c r="I87" s="112">
        <v>4140871.6800000002</v>
      </c>
      <c r="J87" s="112">
        <v>11434900.68</v>
      </c>
      <c r="K87" s="112">
        <v>1317861.58</v>
      </c>
      <c r="L87" s="338">
        <v>1317861.58</v>
      </c>
      <c r="M87" s="339"/>
      <c r="N87" s="340">
        <v>10117039.1</v>
      </c>
      <c r="O87" s="339"/>
      <c r="P87" s="339"/>
      <c r="Q87" s="341"/>
    </row>
    <row r="88" spans="2:17" ht="19.899999999999999" customHeight="1" x14ac:dyDescent="0.2">
      <c r="B88" s="343" t="s">
        <v>218</v>
      </c>
      <c r="C88" s="344"/>
      <c r="D88" s="344"/>
      <c r="E88" s="344"/>
      <c r="F88" s="344"/>
      <c r="G88" s="344"/>
      <c r="H88" s="112">
        <v>908762545</v>
      </c>
      <c r="I88" s="112">
        <v>-29764930.989999998</v>
      </c>
      <c r="J88" s="112">
        <v>878997614.00999999</v>
      </c>
      <c r="K88" s="112">
        <v>184922596.16</v>
      </c>
      <c r="L88" s="338">
        <v>184922596.16</v>
      </c>
      <c r="M88" s="339"/>
      <c r="N88" s="340">
        <v>694075017.85000002</v>
      </c>
      <c r="O88" s="339"/>
      <c r="P88" s="339"/>
      <c r="Q88" s="341"/>
    </row>
    <row r="89" spans="2:17" ht="19.899999999999999" customHeight="1" x14ac:dyDescent="0.2">
      <c r="B89" s="343" t="s">
        <v>217</v>
      </c>
      <c r="C89" s="344"/>
      <c r="D89" s="344"/>
      <c r="E89" s="344"/>
      <c r="F89" s="344"/>
      <c r="G89" s="344"/>
      <c r="H89" s="112">
        <v>475616194</v>
      </c>
      <c r="I89" s="112">
        <v>422000</v>
      </c>
      <c r="J89" s="112">
        <v>476038194</v>
      </c>
      <c r="K89" s="112">
        <v>49532623.799999997</v>
      </c>
      <c r="L89" s="338">
        <v>49532623.799999997</v>
      </c>
      <c r="M89" s="339"/>
      <c r="N89" s="340">
        <v>426505570.19999999</v>
      </c>
      <c r="O89" s="339"/>
      <c r="P89" s="339"/>
      <c r="Q89" s="341"/>
    </row>
    <row r="90" spans="2:17" ht="19.899999999999999" customHeight="1" x14ac:dyDescent="0.2">
      <c r="B90" s="343" t="s">
        <v>216</v>
      </c>
      <c r="C90" s="344"/>
      <c r="D90" s="344"/>
      <c r="E90" s="344"/>
      <c r="F90" s="344"/>
      <c r="G90" s="344"/>
      <c r="H90" s="112">
        <v>27814706</v>
      </c>
      <c r="I90" s="112">
        <v>11408000</v>
      </c>
      <c r="J90" s="112">
        <v>39222706</v>
      </c>
      <c r="K90" s="112">
        <v>17680644.800000001</v>
      </c>
      <c r="L90" s="338">
        <v>17680644.800000001</v>
      </c>
      <c r="M90" s="339"/>
      <c r="N90" s="340">
        <v>21542061.199999999</v>
      </c>
      <c r="O90" s="339"/>
      <c r="P90" s="339"/>
      <c r="Q90" s="341"/>
    </row>
    <row r="91" spans="2:17" ht="19.899999999999999" customHeight="1" x14ac:dyDescent="0.2">
      <c r="B91" s="343" t="s">
        <v>215</v>
      </c>
      <c r="C91" s="344"/>
      <c r="D91" s="344"/>
      <c r="E91" s="344"/>
      <c r="F91" s="344"/>
      <c r="G91" s="344"/>
      <c r="H91" s="112">
        <v>0</v>
      </c>
      <c r="I91" s="112">
        <v>1372.91</v>
      </c>
      <c r="J91" s="112">
        <v>1372.91</v>
      </c>
      <c r="K91" s="112">
        <v>0</v>
      </c>
      <c r="L91" s="338">
        <v>0</v>
      </c>
      <c r="M91" s="339"/>
      <c r="N91" s="340">
        <v>1372.91</v>
      </c>
      <c r="O91" s="339"/>
      <c r="P91" s="339"/>
      <c r="Q91" s="341"/>
    </row>
    <row r="92" spans="2:17" ht="19.899999999999999" customHeight="1" x14ac:dyDescent="0.2">
      <c r="B92" s="343" t="s">
        <v>214</v>
      </c>
      <c r="C92" s="344"/>
      <c r="D92" s="344"/>
      <c r="E92" s="344"/>
      <c r="F92" s="344"/>
      <c r="G92" s="344"/>
      <c r="H92" s="112">
        <v>500283713</v>
      </c>
      <c r="I92" s="112">
        <v>-521406.92</v>
      </c>
      <c r="J92" s="112">
        <v>499762306.07999998</v>
      </c>
      <c r="K92" s="112">
        <v>69368861.739999995</v>
      </c>
      <c r="L92" s="338">
        <v>69368861.739999995</v>
      </c>
      <c r="M92" s="339"/>
      <c r="N92" s="340">
        <v>430393444.33999997</v>
      </c>
      <c r="O92" s="339"/>
      <c r="P92" s="339"/>
      <c r="Q92" s="341"/>
    </row>
    <row r="93" spans="2:17" ht="31.9" customHeight="1" x14ac:dyDescent="0.2">
      <c r="B93" s="354" t="s">
        <v>213</v>
      </c>
      <c r="C93" s="355"/>
      <c r="D93" s="355"/>
      <c r="E93" s="355"/>
      <c r="F93" s="355"/>
      <c r="G93" s="355"/>
      <c r="H93" s="112">
        <v>46807079</v>
      </c>
      <c r="I93" s="112">
        <v>39186835.109999999</v>
      </c>
      <c r="J93" s="112">
        <v>85993914.109999999</v>
      </c>
      <c r="K93" s="112">
        <v>10830433.810000001</v>
      </c>
      <c r="L93" s="338">
        <v>10830433.810000001</v>
      </c>
      <c r="M93" s="339"/>
      <c r="N93" s="340">
        <v>75163480.299999997</v>
      </c>
      <c r="O93" s="339"/>
      <c r="P93" s="339"/>
      <c r="Q93" s="341"/>
    </row>
    <row r="94" spans="2:17" ht="34.9" customHeight="1" x14ac:dyDescent="0.2">
      <c r="B94" s="343" t="s">
        <v>212</v>
      </c>
      <c r="C94" s="344"/>
      <c r="D94" s="344"/>
      <c r="E94" s="344"/>
      <c r="F94" s="344"/>
      <c r="G94" s="344"/>
      <c r="H94" s="112">
        <v>4383467</v>
      </c>
      <c r="I94" s="112">
        <v>545825</v>
      </c>
      <c r="J94" s="112">
        <v>4929292</v>
      </c>
      <c r="K94" s="112">
        <v>85927.38</v>
      </c>
      <c r="L94" s="338">
        <v>85927.38</v>
      </c>
      <c r="M94" s="339"/>
      <c r="N94" s="340">
        <v>4843364.62</v>
      </c>
      <c r="O94" s="339"/>
      <c r="P94" s="339"/>
      <c r="Q94" s="341"/>
    </row>
    <row r="95" spans="2:17" ht="19.899999999999999" customHeight="1" x14ac:dyDescent="0.2">
      <c r="B95" s="343" t="s">
        <v>211</v>
      </c>
      <c r="C95" s="344"/>
      <c r="D95" s="344"/>
      <c r="E95" s="344"/>
      <c r="F95" s="344"/>
      <c r="G95" s="344"/>
      <c r="H95" s="112">
        <v>10167200</v>
      </c>
      <c r="I95" s="112">
        <v>-105576.11</v>
      </c>
      <c r="J95" s="112">
        <v>10061623.890000001</v>
      </c>
      <c r="K95" s="112">
        <v>951809.49</v>
      </c>
      <c r="L95" s="338">
        <v>951809.49</v>
      </c>
      <c r="M95" s="339"/>
      <c r="N95" s="340">
        <v>9109814.4000000004</v>
      </c>
      <c r="O95" s="339"/>
      <c r="P95" s="339"/>
      <c r="Q95" s="341"/>
    </row>
    <row r="96" spans="2:17" ht="35.450000000000003" customHeight="1" x14ac:dyDescent="0.2">
      <c r="B96" s="343" t="s">
        <v>210</v>
      </c>
      <c r="C96" s="344"/>
      <c r="D96" s="344"/>
      <c r="E96" s="344"/>
      <c r="F96" s="344"/>
      <c r="G96" s="344"/>
      <c r="H96" s="112">
        <v>0</v>
      </c>
      <c r="I96" s="112">
        <v>1972947.48</v>
      </c>
      <c r="J96" s="112">
        <v>1972947.48</v>
      </c>
      <c r="K96" s="112">
        <v>1247742.6499999999</v>
      </c>
      <c r="L96" s="338">
        <v>1247742.6499999999</v>
      </c>
      <c r="M96" s="339"/>
      <c r="N96" s="340">
        <v>725204.83</v>
      </c>
      <c r="O96" s="339"/>
      <c r="P96" s="339"/>
      <c r="Q96" s="341"/>
    </row>
    <row r="97" spans="2:17" ht="27" customHeight="1" x14ac:dyDescent="0.2">
      <c r="B97" s="343" t="s">
        <v>209</v>
      </c>
      <c r="C97" s="344"/>
      <c r="D97" s="344"/>
      <c r="E97" s="344"/>
      <c r="F97" s="344"/>
      <c r="G97" s="344"/>
      <c r="H97" s="112">
        <v>728570</v>
      </c>
      <c r="I97" s="112">
        <v>871405.63</v>
      </c>
      <c r="J97" s="112">
        <v>1599975.63</v>
      </c>
      <c r="K97" s="112">
        <v>369233.26</v>
      </c>
      <c r="L97" s="338">
        <v>369233.26</v>
      </c>
      <c r="M97" s="339"/>
      <c r="N97" s="340">
        <v>1230742.3700000001</v>
      </c>
      <c r="O97" s="339"/>
      <c r="P97" s="339"/>
      <c r="Q97" s="341"/>
    </row>
    <row r="98" spans="2:17" ht="30.6" customHeight="1" x14ac:dyDescent="0.2">
      <c r="B98" s="343" t="s">
        <v>208</v>
      </c>
      <c r="C98" s="344"/>
      <c r="D98" s="344"/>
      <c r="E98" s="344"/>
      <c r="F98" s="344"/>
      <c r="G98" s="344"/>
      <c r="H98" s="112">
        <v>6448684</v>
      </c>
      <c r="I98" s="112">
        <v>6664371.8399999999</v>
      </c>
      <c r="J98" s="112">
        <v>13113055.84</v>
      </c>
      <c r="K98" s="112">
        <v>2263901.34</v>
      </c>
      <c r="L98" s="338">
        <v>2263901.34</v>
      </c>
      <c r="M98" s="339"/>
      <c r="N98" s="340">
        <v>10849154.5</v>
      </c>
      <c r="O98" s="339"/>
      <c r="P98" s="339"/>
      <c r="Q98" s="341"/>
    </row>
    <row r="99" spans="2:17" ht="19.899999999999999" customHeight="1" x14ac:dyDescent="0.2">
      <c r="B99" s="343" t="s">
        <v>207</v>
      </c>
      <c r="C99" s="344"/>
      <c r="D99" s="344"/>
      <c r="E99" s="344"/>
      <c r="F99" s="344"/>
      <c r="G99" s="344"/>
      <c r="H99" s="112">
        <v>2821568</v>
      </c>
      <c r="I99" s="112">
        <v>1430289.26</v>
      </c>
      <c r="J99" s="112">
        <v>4251857.26</v>
      </c>
      <c r="K99" s="112">
        <v>786059.85</v>
      </c>
      <c r="L99" s="338">
        <v>786059.85</v>
      </c>
      <c r="M99" s="339"/>
      <c r="N99" s="340">
        <v>3465797.41</v>
      </c>
      <c r="O99" s="339"/>
      <c r="P99" s="339"/>
      <c r="Q99" s="341"/>
    </row>
    <row r="100" spans="2:17" ht="31.15" customHeight="1" x14ac:dyDescent="0.2">
      <c r="B100" s="343" t="s">
        <v>206</v>
      </c>
      <c r="C100" s="344"/>
      <c r="D100" s="344"/>
      <c r="E100" s="344"/>
      <c r="F100" s="344"/>
      <c r="G100" s="344"/>
      <c r="H100" s="112">
        <v>18493650</v>
      </c>
      <c r="I100" s="112">
        <v>17691019.039999999</v>
      </c>
      <c r="J100" s="112">
        <v>36184669.039999999</v>
      </c>
      <c r="K100" s="112">
        <v>3946153.03</v>
      </c>
      <c r="L100" s="338">
        <v>3946153.03</v>
      </c>
      <c r="M100" s="339"/>
      <c r="N100" s="340">
        <v>32238516.010000002</v>
      </c>
      <c r="O100" s="339"/>
      <c r="P100" s="339"/>
      <c r="Q100" s="341"/>
    </row>
    <row r="101" spans="2:17" ht="24.6" customHeight="1" x14ac:dyDescent="0.2">
      <c r="B101" s="343" t="s">
        <v>205</v>
      </c>
      <c r="C101" s="344"/>
      <c r="D101" s="344"/>
      <c r="E101" s="344"/>
      <c r="F101" s="344"/>
      <c r="G101" s="344"/>
      <c r="H101" s="112">
        <v>2902300</v>
      </c>
      <c r="I101" s="112">
        <v>10000800.310000001</v>
      </c>
      <c r="J101" s="112">
        <v>12903100.310000001</v>
      </c>
      <c r="K101" s="112">
        <v>1068793.18</v>
      </c>
      <c r="L101" s="338">
        <v>1068793.18</v>
      </c>
      <c r="M101" s="339"/>
      <c r="N101" s="340">
        <v>11834307.130000001</v>
      </c>
      <c r="O101" s="339"/>
      <c r="P101" s="339"/>
      <c r="Q101" s="341"/>
    </row>
    <row r="102" spans="2:17" ht="19.899999999999999" customHeight="1" x14ac:dyDescent="0.2">
      <c r="B102" s="343" t="s">
        <v>204</v>
      </c>
      <c r="C102" s="344"/>
      <c r="D102" s="344"/>
      <c r="E102" s="344"/>
      <c r="F102" s="344"/>
      <c r="G102" s="344"/>
      <c r="H102" s="112">
        <v>861640</v>
      </c>
      <c r="I102" s="112">
        <v>115752.66</v>
      </c>
      <c r="J102" s="112">
        <v>977392.66</v>
      </c>
      <c r="K102" s="112">
        <v>110813.63</v>
      </c>
      <c r="L102" s="338">
        <v>110813.63</v>
      </c>
      <c r="M102" s="339"/>
      <c r="N102" s="340">
        <v>866579.03</v>
      </c>
      <c r="O102" s="339"/>
      <c r="P102" s="339"/>
      <c r="Q102" s="341"/>
    </row>
    <row r="103" spans="2:17" ht="19.899999999999999" customHeight="1" x14ac:dyDescent="0.2">
      <c r="B103" s="342" t="s">
        <v>203</v>
      </c>
      <c r="C103" s="339"/>
      <c r="D103" s="339"/>
      <c r="E103" s="339"/>
      <c r="F103" s="339"/>
      <c r="G103" s="339"/>
      <c r="H103" s="112">
        <v>173382922</v>
      </c>
      <c r="I103" s="112">
        <v>36655329.359999999</v>
      </c>
      <c r="J103" s="112">
        <v>210038251.36000001</v>
      </c>
      <c r="K103" s="112">
        <v>54127281.530000001</v>
      </c>
      <c r="L103" s="338">
        <v>54127281.530000001</v>
      </c>
      <c r="M103" s="339"/>
      <c r="N103" s="340">
        <v>155910969.83000001</v>
      </c>
      <c r="O103" s="339"/>
      <c r="P103" s="339"/>
      <c r="Q103" s="341"/>
    </row>
    <row r="104" spans="2:17" ht="19.899999999999999" customHeight="1" x14ac:dyDescent="0.2">
      <c r="B104" s="343" t="s">
        <v>202</v>
      </c>
      <c r="C104" s="344"/>
      <c r="D104" s="344"/>
      <c r="E104" s="344"/>
      <c r="F104" s="344"/>
      <c r="G104" s="344"/>
      <c r="H104" s="112">
        <v>45487665</v>
      </c>
      <c r="I104" s="112">
        <v>10245179.279999999</v>
      </c>
      <c r="J104" s="112">
        <v>55732844.280000001</v>
      </c>
      <c r="K104" s="112">
        <v>15129379.83</v>
      </c>
      <c r="L104" s="338">
        <v>15129379.83</v>
      </c>
      <c r="M104" s="339"/>
      <c r="N104" s="340">
        <v>40603464.450000003</v>
      </c>
      <c r="O104" s="339"/>
      <c r="P104" s="339"/>
      <c r="Q104" s="341"/>
    </row>
    <row r="105" spans="2:17" ht="19.899999999999999" customHeight="1" x14ac:dyDescent="0.2">
      <c r="B105" s="343" t="s">
        <v>201</v>
      </c>
      <c r="C105" s="344"/>
      <c r="D105" s="344"/>
      <c r="E105" s="344"/>
      <c r="F105" s="344"/>
      <c r="G105" s="344"/>
      <c r="H105" s="112">
        <v>9173804</v>
      </c>
      <c r="I105" s="112">
        <v>1591564.28</v>
      </c>
      <c r="J105" s="112">
        <v>10765368.279999999</v>
      </c>
      <c r="K105" s="112">
        <v>2002955.17</v>
      </c>
      <c r="L105" s="338">
        <v>2002955.17</v>
      </c>
      <c r="M105" s="339"/>
      <c r="N105" s="340">
        <v>8762413.1099999994</v>
      </c>
      <c r="O105" s="339"/>
      <c r="P105" s="339"/>
      <c r="Q105" s="341"/>
    </row>
    <row r="106" spans="2:17" ht="29.45" customHeight="1" x14ac:dyDescent="0.2">
      <c r="B106" s="343" t="s">
        <v>200</v>
      </c>
      <c r="C106" s="344"/>
      <c r="D106" s="344"/>
      <c r="E106" s="344"/>
      <c r="F106" s="344"/>
      <c r="G106" s="344"/>
      <c r="H106" s="112">
        <v>18418269</v>
      </c>
      <c r="I106" s="112">
        <v>19578434.309999999</v>
      </c>
      <c r="J106" s="112">
        <v>37996703.310000002</v>
      </c>
      <c r="K106" s="112">
        <v>12649970.75</v>
      </c>
      <c r="L106" s="338">
        <v>12649970.75</v>
      </c>
      <c r="M106" s="339"/>
      <c r="N106" s="340">
        <v>25346732.559999999</v>
      </c>
      <c r="O106" s="339"/>
      <c r="P106" s="339"/>
      <c r="Q106" s="341"/>
    </row>
    <row r="107" spans="2:17" ht="19.899999999999999" customHeight="1" x14ac:dyDescent="0.2">
      <c r="B107" s="343" t="s">
        <v>199</v>
      </c>
      <c r="C107" s="344"/>
      <c r="D107" s="344"/>
      <c r="E107" s="344"/>
      <c r="F107" s="344"/>
      <c r="G107" s="344"/>
      <c r="H107" s="112">
        <v>488000</v>
      </c>
      <c r="I107" s="112">
        <v>1257119.58</v>
      </c>
      <c r="J107" s="112">
        <v>1745119.58</v>
      </c>
      <c r="K107" s="112">
        <v>833628.3</v>
      </c>
      <c r="L107" s="338">
        <v>833628.3</v>
      </c>
      <c r="M107" s="339"/>
      <c r="N107" s="340">
        <v>911491.28</v>
      </c>
      <c r="O107" s="339"/>
      <c r="P107" s="339"/>
      <c r="Q107" s="341"/>
    </row>
    <row r="108" spans="2:17" ht="27.6" customHeight="1" x14ac:dyDescent="0.2">
      <c r="B108" s="343" t="s">
        <v>198</v>
      </c>
      <c r="C108" s="344"/>
      <c r="D108" s="344"/>
      <c r="E108" s="344"/>
      <c r="F108" s="344"/>
      <c r="G108" s="344"/>
      <c r="H108" s="112">
        <v>91598252</v>
      </c>
      <c r="I108" s="112">
        <v>500086.46</v>
      </c>
      <c r="J108" s="112">
        <v>92098338.459999993</v>
      </c>
      <c r="K108" s="112">
        <v>22742981.370000001</v>
      </c>
      <c r="L108" s="338">
        <v>22742981.370000001</v>
      </c>
      <c r="M108" s="339"/>
      <c r="N108" s="340">
        <v>69355357.090000004</v>
      </c>
      <c r="O108" s="339"/>
      <c r="P108" s="339"/>
      <c r="Q108" s="341"/>
    </row>
    <row r="109" spans="2:17" ht="19.899999999999999" customHeight="1" x14ac:dyDescent="0.2">
      <c r="B109" s="343" t="s">
        <v>197</v>
      </c>
      <c r="C109" s="344"/>
      <c r="D109" s="344"/>
      <c r="E109" s="344"/>
      <c r="F109" s="344"/>
      <c r="G109" s="344"/>
      <c r="H109" s="112">
        <v>891800</v>
      </c>
      <c r="I109" s="112">
        <v>968253.94</v>
      </c>
      <c r="J109" s="112">
        <v>1860053.94</v>
      </c>
      <c r="K109" s="112">
        <v>232093.68</v>
      </c>
      <c r="L109" s="338">
        <v>232093.68</v>
      </c>
      <c r="M109" s="339"/>
      <c r="N109" s="340">
        <v>1627960.26</v>
      </c>
      <c r="O109" s="339"/>
      <c r="P109" s="339"/>
      <c r="Q109" s="341"/>
    </row>
    <row r="110" spans="2:17" ht="19.899999999999999" customHeight="1" x14ac:dyDescent="0.2">
      <c r="B110" s="343" t="s">
        <v>196</v>
      </c>
      <c r="C110" s="344"/>
      <c r="D110" s="344"/>
      <c r="E110" s="344"/>
      <c r="F110" s="344"/>
      <c r="G110" s="344"/>
      <c r="H110" s="112">
        <v>3276257</v>
      </c>
      <c r="I110" s="112">
        <v>-351807.04</v>
      </c>
      <c r="J110" s="112">
        <v>2924449.96</v>
      </c>
      <c r="K110" s="112">
        <v>127267.47</v>
      </c>
      <c r="L110" s="338">
        <v>127267.47</v>
      </c>
      <c r="M110" s="339"/>
      <c r="N110" s="340">
        <v>2797182.49</v>
      </c>
      <c r="O110" s="339"/>
      <c r="P110" s="339"/>
      <c r="Q110" s="341"/>
    </row>
    <row r="111" spans="2:17" ht="19.899999999999999" customHeight="1" x14ac:dyDescent="0.2">
      <c r="B111" s="343" t="s">
        <v>195</v>
      </c>
      <c r="C111" s="344"/>
      <c r="D111" s="344"/>
      <c r="E111" s="344"/>
      <c r="F111" s="344"/>
      <c r="G111" s="344"/>
      <c r="H111" s="112">
        <v>3146035</v>
      </c>
      <c r="I111" s="112">
        <v>2734764.11</v>
      </c>
      <c r="J111" s="112">
        <v>5880799.1100000003</v>
      </c>
      <c r="K111" s="112">
        <v>153329.51999999999</v>
      </c>
      <c r="L111" s="338">
        <v>153329.51999999999</v>
      </c>
      <c r="M111" s="339"/>
      <c r="N111" s="340">
        <v>5727469.5899999999</v>
      </c>
      <c r="O111" s="339"/>
      <c r="P111" s="339"/>
      <c r="Q111" s="341"/>
    </row>
    <row r="112" spans="2:17" ht="19.899999999999999" customHeight="1" x14ac:dyDescent="0.2">
      <c r="B112" s="343" t="s">
        <v>194</v>
      </c>
      <c r="C112" s="344"/>
      <c r="D112" s="344"/>
      <c r="E112" s="344"/>
      <c r="F112" s="344"/>
      <c r="G112" s="344"/>
      <c r="H112" s="112">
        <v>902840</v>
      </c>
      <c r="I112" s="112">
        <v>131734.44</v>
      </c>
      <c r="J112" s="112">
        <v>1034574.44</v>
      </c>
      <c r="K112" s="112">
        <v>255675.44</v>
      </c>
      <c r="L112" s="338">
        <v>255675.44</v>
      </c>
      <c r="M112" s="339"/>
      <c r="N112" s="340">
        <v>778899</v>
      </c>
      <c r="O112" s="339"/>
      <c r="P112" s="339"/>
      <c r="Q112" s="341"/>
    </row>
    <row r="113" spans="2:17" ht="28.15" customHeight="1" x14ac:dyDescent="0.2">
      <c r="B113" s="342" t="s">
        <v>193</v>
      </c>
      <c r="C113" s="339"/>
      <c r="D113" s="339"/>
      <c r="E113" s="339"/>
      <c r="F113" s="339"/>
      <c r="G113" s="339"/>
      <c r="H113" s="112">
        <v>2867398130</v>
      </c>
      <c r="I113" s="112">
        <v>671325825.88</v>
      </c>
      <c r="J113" s="112">
        <v>3538723955.8800001</v>
      </c>
      <c r="K113" s="112">
        <v>985711346.35000002</v>
      </c>
      <c r="L113" s="338">
        <v>985467547.35000002</v>
      </c>
      <c r="M113" s="339"/>
      <c r="N113" s="340">
        <v>2553012609.5300002</v>
      </c>
      <c r="O113" s="339"/>
      <c r="P113" s="339"/>
      <c r="Q113" s="341"/>
    </row>
    <row r="114" spans="2:17" ht="33" customHeight="1" x14ac:dyDescent="0.2">
      <c r="B114" s="343" t="s">
        <v>192</v>
      </c>
      <c r="C114" s="344"/>
      <c r="D114" s="344"/>
      <c r="E114" s="344"/>
      <c r="F114" s="344"/>
      <c r="G114" s="344"/>
      <c r="H114" s="112">
        <v>0</v>
      </c>
      <c r="I114" s="112">
        <v>0</v>
      </c>
      <c r="J114" s="112">
        <v>0</v>
      </c>
      <c r="K114" s="112">
        <v>0</v>
      </c>
      <c r="L114" s="338">
        <v>0</v>
      </c>
      <c r="M114" s="339"/>
      <c r="N114" s="340">
        <v>0</v>
      </c>
      <c r="O114" s="339"/>
      <c r="P114" s="339"/>
      <c r="Q114" s="341"/>
    </row>
    <row r="115" spans="2:17" ht="19.899999999999999" customHeight="1" x14ac:dyDescent="0.2">
      <c r="B115" s="348" t="s">
        <v>191</v>
      </c>
      <c r="C115" s="349"/>
      <c r="D115" s="349"/>
      <c r="E115" s="349"/>
      <c r="F115" s="349"/>
      <c r="G115" s="349"/>
      <c r="H115" s="115">
        <v>2857044307</v>
      </c>
      <c r="I115" s="115">
        <v>655595756.88</v>
      </c>
      <c r="J115" s="115">
        <v>3512640063.8800001</v>
      </c>
      <c r="K115" s="115">
        <v>983908258.32000005</v>
      </c>
      <c r="L115" s="350">
        <v>983664459.32000005</v>
      </c>
      <c r="M115" s="351"/>
      <c r="N115" s="352">
        <v>2528731805.5599999</v>
      </c>
      <c r="O115" s="351"/>
      <c r="P115" s="351"/>
      <c r="Q115" s="353"/>
    </row>
    <row r="116" spans="2:17" ht="24.6" customHeight="1" x14ac:dyDescent="0.2">
      <c r="B116" s="385" t="s">
        <v>190</v>
      </c>
      <c r="C116" s="386"/>
      <c r="D116" s="386"/>
      <c r="E116" s="386"/>
      <c r="F116" s="386"/>
      <c r="G116" s="387"/>
      <c r="H116" s="112">
        <v>0</v>
      </c>
      <c r="I116" s="114">
        <v>0</v>
      </c>
      <c r="J116" s="114">
        <v>0</v>
      </c>
      <c r="K116" s="112">
        <v>0</v>
      </c>
      <c r="L116" s="338">
        <v>0</v>
      </c>
      <c r="M116" s="346"/>
      <c r="N116" s="340">
        <v>0</v>
      </c>
      <c r="O116" s="346"/>
      <c r="P116" s="346"/>
      <c r="Q116" s="341"/>
    </row>
    <row r="117" spans="2:17" ht="19.899999999999999" customHeight="1" x14ac:dyDescent="0.2">
      <c r="B117" s="343" t="s">
        <v>189</v>
      </c>
      <c r="C117" s="344"/>
      <c r="D117" s="344"/>
      <c r="E117" s="344"/>
      <c r="F117" s="344"/>
      <c r="G117" s="344"/>
      <c r="H117" s="113">
        <v>10353823</v>
      </c>
      <c r="I117" s="112">
        <v>2555069</v>
      </c>
      <c r="J117" s="112">
        <v>12908892</v>
      </c>
      <c r="K117" s="113">
        <v>1803088.03</v>
      </c>
      <c r="L117" s="338">
        <v>1803088.03</v>
      </c>
      <c r="M117" s="347"/>
      <c r="N117" s="340">
        <v>11105803.970000001</v>
      </c>
      <c r="O117" s="346"/>
      <c r="P117" s="346"/>
      <c r="Q117" s="341"/>
    </row>
    <row r="118" spans="2:17" ht="19.899999999999999" customHeight="1" x14ac:dyDescent="0.2">
      <c r="B118" s="343" t="s">
        <v>188</v>
      </c>
      <c r="C118" s="344"/>
      <c r="D118" s="344"/>
      <c r="E118" s="344"/>
      <c r="F118" s="344"/>
      <c r="G118" s="344"/>
      <c r="H118" s="112">
        <v>0</v>
      </c>
      <c r="I118" s="112">
        <v>0</v>
      </c>
      <c r="J118" s="112">
        <v>0</v>
      </c>
      <c r="K118" s="112">
        <v>0</v>
      </c>
      <c r="L118" s="338">
        <v>0</v>
      </c>
      <c r="M118" s="339"/>
      <c r="N118" s="340">
        <v>0</v>
      </c>
      <c r="O118" s="339"/>
      <c r="P118" s="339"/>
      <c r="Q118" s="341"/>
    </row>
    <row r="119" spans="2:17" ht="31.9" customHeight="1" x14ac:dyDescent="0.2">
      <c r="B119" s="343" t="s">
        <v>187</v>
      </c>
      <c r="C119" s="345"/>
      <c r="D119" s="345"/>
      <c r="E119" s="345"/>
      <c r="F119" s="345"/>
      <c r="G119" s="345"/>
      <c r="H119" s="112">
        <v>0</v>
      </c>
      <c r="I119" s="112">
        <v>13175000</v>
      </c>
      <c r="J119" s="113">
        <v>13175000</v>
      </c>
      <c r="K119" s="112">
        <v>0</v>
      </c>
      <c r="L119" s="338">
        <v>0</v>
      </c>
      <c r="M119" s="346"/>
      <c r="N119" s="340">
        <v>13175000</v>
      </c>
      <c r="O119" s="346"/>
      <c r="P119" s="346"/>
      <c r="Q119" s="341"/>
    </row>
    <row r="120" spans="2:17" ht="19.899999999999999" customHeight="1" x14ac:dyDescent="0.2">
      <c r="B120" s="343" t="s">
        <v>186</v>
      </c>
      <c r="C120" s="345"/>
      <c r="D120" s="345"/>
      <c r="E120" s="345"/>
      <c r="F120" s="345"/>
      <c r="G120" s="384"/>
      <c r="H120" s="113">
        <v>0</v>
      </c>
      <c r="I120" s="113">
        <v>0</v>
      </c>
      <c r="J120" s="112">
        <v>0</v>
      </c>
      <c r="K120" s="113">
        <v>0</v>
      </c>
      <c r="L120" s="338">
        <v>0</v>
      </c>
      <c r="M120" s="347"/>
      <c r="N120" s="340">
        <v>0</v>
      </c>
      <c r="O120" s="339"/>
      <c r="P120" s="339"/>
      <c r="Q120" s="341"/>
    </row>
    <row r="121" spans="2:17" ht="19.899999999999999" customHeight="1" x14ac:dyDescent="0.2">
      <c r="B121" s="343" t="s">
        <v>185</v>
      </c>
      <c r="C121" s="344"/>
      <c r="D121" s="344"/>
      <c r="E121" s="344"/>
      <c r="F121" s="344"/>
      <c r="G121" s="344"/>
      <c r="H121" s="112">
        <v>0</v>
      </c>
      <c r="I121" s="112">
        <v>0</v>
      </c>
      <c r="J121" s="112">
        <v>0</v>
      </c>
      <c r="K121" s="112">
        <v>0</v>
      </c>
      <c r="L121" s="338">
        <v>0</v>
      </c>
      <c r="M121" s="339"/>
      <c r="N121" s="340">
        <v>0</v>
      </c>
      <c r="O121" s="339"/>
      <c r="P121" s="339"/>
      <c r="Q121" s="341"/>
    </row>
    <row r="122" spans="2:17" ht="19.899999999999999" customHeight="1" x14ac:dyDescent="0.2">
      <c r="B122" s="343" t="s">
        <v>184</v>
      </c>
      <c r="C122" s="344"/>
      <c r="D122" s="344"/>
      <c r="E122" s="344"/>
      <c r="F122" s="344"/>
      <c r="G122" s="344"/>
      <c r="H122" s="112">
        <v>0</v>
      </c>
      <c r="I122" s="112">
        <v>0</v>
      </c>
      <c r="J122" s="112">
        <v>0</v>
      </c>
      <c r="K122" s="112">
        <v>0</v>
      </c>
      <c r="L122" s="338">
        <v>0</v>
      </c>
      <c r="M122" s="339"/>
      <c r="N122" s="340">
        <v>0</v>
      </c>
      <c r="O122" s="339"/>
      <c r="P122" s="339"/>
      <c r="Q122" s="341"/>
    </row>
    <row r="123" spans="2:17" ht="35.450000000000003" customHeight="1" x14ac:dyDescent="0.2">
      <c r="B123" s="342" t="s">
        <v>183</v>
      </c>
      <c r="C123" s="339"/>
      <c r="D123" s="339"/>
      <c r="E123" s="339"/>
      <c r="F123" s="339"/>
      <c r="G123" s="339"/>
      <c r="H123" s="112">
        <v>33728298</v>
      </c>
      <c r="I123" s="112">
        <v>26472383.91</v>
      </c>
      <c r="J123" s="112">
        <v>60200681.909999996</v>
      </c>
      <c r="K123" s="112">
        <v>5653216.5999999996</v>
      </c>
      <c r="L123" s="338">
        <v>5653216.5999999996</v>
      </c>
      <c r="M123" s="339"/>
      <c r="N123" s="340">
        <v>54547465.310000002</v>
      </c>
      <c r="O123" s="339"/>
      <c r="P123" s="339"/>
      <c r="Q123" s="341"/>
    </row>
    <row r="124" spans="2:17" ht="25.9" customHeight="1" x14ac:dyDescent="0.2">
      <c r="B124" s="343" t="s">
        <v>182</v>
      </c>
      <c r="C124" s="344"/>
      <c r="D124" s="344"/>
      <c r="E124" s="344"/>
      <c r="F124" s="344"/>
      <c r="G124" s="344"/>
      <c r="H124" s="112">
        <v>8314195</v>
      </c>
      <c r="I124" s="112">
        <v>12411153.99</v>
      </c>
      <c r="J124" s="112">
        <v>20725348.989999998</v>
      </c>
      <c r="K124" s="112">
        <v>3767888.82</v>
      </c>
      <c r="L124" s="338">
        <v>3767888.82</v>
      </c>
      <c r="M124" s="339"/>
      <c r="N124" s="340">
        <v>16957460.170000002</v>
      </c>
      <c r="O124" s="339"/>
      <c r="P124" s="339"/>
      <c r="Q124" s="341"/>
    </row>
    <row r="125" spans="2:17" ht="24.6" customHeight="1" x14ac:dyDescent="0.2">
      <c r="B125" s="343" t="s">
        <v>181</v>
      </c>
      <c r="C125" s="344"/>
      <c r="D125" s="344"/>
      <c r="E125" s="344"/>
      <c r="F125" s="344"/>
      <c r="G125" s="344"/>
      <c r="H125" s="112">
        <v>251800</v>
      </c>
      <c r="I125" s="112">
        <v>5686889.8600000003</v>
      </c>
      <c r="J125" s="112">
        <v>5938689.8600000003</v>
      </c>
      <c r="K125" s="112">
        <v>607880</v>
      </c>
      <c r="L125" s="338">
        <v>607880</v>
      </c>
      <c r="M125" s="339"/>
      <c r="N125" s="340">
        <v>5330809.8600000003</v>
      </c>
      <c r="O125" s="339"/>
      <c r="P125" s="339"/>
      <c r="Q125" s="341"/>
    </row>
    <row r="126" spans="2:17" ht="22.9" customHeight="1" x14ac:dyDescent="0.2">
      <c r="B126" s="343" t="s">
        <v>180</v>
      </c>
      <c r="C126" s="344"/>
      <c r="D126" s="344"/>
      <c r="E126" s="344"/>
      <c r="F126" s="344"/>
      <c r="G126" s="344"/>
      <c r="H126" s="112">
        <v>48000</v>
      </c>
      <c r="I126" s="112">
        <v>885000</v>
      </c>
      <c r="J126" s="112">
        <v>933000</v>
      </c>
      <c r="K126" s="112">
        <v>0</v>
      </c>
      <c r="L126" s="338">
        <v>0</v>
      </c>
      <c r="M126" s="339"/>
      <c r="N126" s="340">
        <v>933000</v>
      </c>
      <c r="O126" s="339"/>
      <c r="P126" s="339"/>
      <c r="Q126" s="341"/>
    </row>
    <row r="127" spans="2:17" ht="22.9" customHeight="1" x14ac:dyDescent="0.2">
      <c r="B127" s="343" t="s">
        <v>179</v>
      </c>
      <c r="C127" s="344"/>
      <c r="D127" s="344"/>
      <c r="E127" s="344"/>
      <c r="F127" s="344"/>
      <c r="G127" s="344"/>
      <c r="H127" s="112">
        <v>10130608</v>
      </c>
      <c r="I127" s="112">
        <v>-31495.200000000001</v>
      </c>
      <c r="J127" s="112">
        <v>10099112.800000001</v>
      </c>
      <c r="K127" s="112">
        <v>0</v>
      </c>
      <c r="L127" s="338">
        <v>0</v>
      </c>
      <c r="M127" s="339"/>
      <c r="N127" s="340">
        <v>10099112.800000001</v>
      </c>
      <c r="O127" s="339"/>
      <c r="P127" s="339"/>
      <c r="Q127" s="341"/>
    </row>
    <row r="128" spans="2:17" ht="19.899999999999999" customHeight="1" x14ac:dyDescent="0.2">
      <c r="B128" s="343" t="s">
        <v>178</v>
      </c>
      <c r="C128" s="344"/>
      <c r="D128" s="344"/>
      <c r="E128" s="344"/>
      <c r="F128" s="344"/>
      <c r="G128" s="344"/>
      <c r="H128" s="112">
        <v>44000</v>
      </c>
      <c r="I128" s="112">
        <v>849624</v>
      </c>
      <c r="J128" s="112">
        <v>893624</v>
      </c>
      <c r="K128" s="112">
        <v>0</v>
      </c>
      <c r="L128" s="338">
        <v>0</v>
      </c>
      <c r="M128" s="339"/>
      <c r="N128" s="340">
        <v>893624</v>
      </c>
      <c r="O128" s="339"/>
      <c r="P128" s="339"/>
      <c r="Q128" s="341"/>
    </row>
    <row r="129" spans="2:17" ht="19.899999999999999" customHeight="1" x14ac:dyDescent="0.2">
      <c r="B129" s="343" t="s">
        <v>177</v>
      </c>
      <c r="C129" s="344"/>
      <c r="D129" s="344"/>
      <c r="E129" s="344"/>
      <c r="F129" s="344"/>
      <c r="G129" s="344"/>
      <c r="H129" s="112">
        <v>3884450</v>
      </c>
      <c r="I129" s="112">
        <v>5031049.88</v>
      </c>
      <c r="J129" s="112">
        <v>8915499.8800000008</v>
      </c>
      <c r="K129" s="112">
        <v>170660.94</v>
      </c>
      <c r="L129" s="338">
        <v>170660.94</v>
      </c>
      <c r="M129" s="339"/>
      <c r="N129" s="340">
        <v>8744838.9399999995</v>
      </c>
      <c r="O129" s="339"/>
      <c r="P129" s="339"/>
      <c r="Q129" s="341"/>
    </row>
    <row r="130" spans="2:17" ht="19.899999999999999" customHeight="1" x14ac:dyDescent="0.2">
      <c r="B130" s="343" t="s">
        <v>176</v>
      </c>
      <c r="C130" s="344"/>
      <c r="D130" s="344"/>
      <c r="E130" s="344"/>
      <c r="F130" s="344"/>
      <c r="G130" s="344"/>
      <c r="H130" s="112">
        <v>0</v>
      </c>
      <c r="I130" s="112">
        <v>0</v>
      </c>
      <c r="J130" s="112">
        <v>0</v>
      </c>
      <c r="K130" s="112">
        <v>0</v>
      </c>
      <c r="L130" s="338">
        <v>0</v>
      </c>
      <c r="M130" s="339"/>
      <c r="N130" s="340">
        <v>0</v>
      </c>
      <c r="O130" s="339"/>
      <c r="P130" s="339"/>
      <c r="Q130" s="341"/>
    </row>
    <row r="131" spans="2:17" ht="19.899999999999999" customHeight="1" x14ac:dyDescent="0.2">
      <c r="B131" s="343" t="s">
        <v>175</v>
      </c>
      <c r="C131" s="344"/>
      <c r="D131" s="344"/>
      <c r="E131" s="344"/>
      <c r="F131" s="344"/>
      <c r="G131" s="344"/>
      <c r="H131" s="112">
        <v>0</v>
      </c>
      <c r="I131" s="112">
        <v>0</v>
      </c>
      <c r="J131" s="112">
        <v>0</v>
      </c>
      <c r="K131" s="112">
        <v>0</v>
      </c>
      <c r="L131" s="338">
        <v>0</v>
      </c>
      <c r="M131" s="339"/>
      <c r="N131" s="340">
        <v>0</v>
      </c>
      <c r="O131" s="339"/>
      <c r="P131" s="339"/>
      <c r="Q131" s="341"/>
    </row>
    <row r="132" spans="2:17" ht="19.899999999999999" customHeight="1" x14ac:dyDescent="0.2">
      <c r="B132" s="343" t="s">
        <v>174</v>
      </c>
      <c r="C132" s="344"/>
      <c r="D132" s="344"/>
      <c r="E132" s="344"/>
      <c r="F132" s="344"/>
      <c r="G132" s="344"/>
      <c r="H132" s="112">
        <v>11055245</v>
      </c>
      <c r="I132" s="112">
        <v>1640161.38</v>
      </c>
      <c r="J132" s="112">
        <v>12695406.380000001</v>
      </c>
      <c r="K132" s="112">
        <v>1106786.8400000001</v>
      </c>
      <c r="L132" s="338">
        <v>1106786.8400000001</v>
      </c>
      <c r="M132" s="339"/>
      <c r="N132" s="340">
        <v>11588619.539999999</v>
      </c>
      <c r="O132" s="339"/>
      <c r="P132" s="339"/>
      <c r="Q132" s="341"/>
    </row>
    <row r="133" spans="2:17" ht="25.9" customHeight="1" x14ac:dyDescent="0.2">
      <c r="B133" s="342" t="s">
        <v>173</v>
      </c>
      <c r="C133" s="339"/>
      <c r="D133" s="339"/>
      <c r="E133" s="339"/>
      <c r="F133" s="339"/>
      <c r="G133" s="339"/>
      <c r="H133" s="112">
        <v>458066904</v>
      </c>
      <c r="I133" s="112">
        <v>123793857.59999999</v>
      </c>
      <c r="J133" s="112">
        <v>581860761.60000002</v>
      </c>
      <c r="K133" s="112">
        <v>43031840.869999997</v>
      </c>
      <c r="L133" s="338">
        <v>43031840.869999997</v>
      </c>
      <c r="M133" s="339"/>
      <c r="N133" s="340">
        <v>538828920.73000002</v>
      </c>
      <c r="O133" s="339"/>
      <c r="P133" s="339"/>
      <c r="Q133" s="341"/>
    </row>
    <row r="134" spans="2:17" ht="19.899999999999999" customHeight="1" x14ac:dyDescent="0.2">
      <c r="B134" s="343" t="s">
        <v>172</v>
      </c>
      <c r="C134" s="344"/>
      <c r="D134" s="344"/>
      <c r="E134" s="344"/>
      <c r="F134" s="344"/>
      <c r="G134" s="344"/>
      <c r="H134" s="112">
        <v>396716854</v>
      </c>
      <c r="I134" s="112">
        <v>96637815.709999993</v>
      </c>
      <c r="J134" s="112">
        <v>493354669.70999998</v>
      </c>
      <c r="K134" s="112">
        <v>35233778.710000001</v>
      </c>
      <c r="L134" s="338">
        <v>35233778.710000001</v>
      </c>
      <c r="M134" s="339"/>
      <c r="N134" s="340">
        <v>458120891</v>
      </c>
      <c r="O134" s="339"/>
      <c r="P134" s="339"/>
      <c r="Q134" s="341"/>
    </row>
    <row r="135" spans="2:17" ht="19.899999999999999" customHeight="1" x14ac:dyDescent="0.2">
      <c r="B135" s="343" t="s">
        <v>171</v>
      </c>
      <c r="C135" s="344"/>
      <c r="D135" s="344"/>
      <c r="E135" s="344"/>
      <c r="F135" s="344"/>
      <c r="G135" s="344"/>
      <c r="H135" s="112">
        <v>61350050</v>
      </c>
      <c r="I135" s="112">
        <v>27156041.890000001</v>
      </c>
      <c r="J135" s="112">
        <v>88506091.890000001</v>
      </c>
      <c r="K135" s="112">
        <v>7798062.1600000001</v>
      </c>
      <c r="L135" s="338">
        <v>7798062.1600000001</v>
      </c>
      <c r="M135" s="339"/>
      <c r="N135" s="340">
        <v>80708029.730000004</v>
      </c>
      <c r="O135" s="339"/>
      <c r="P135" s="339"/>
      <c r="Q135" s="341"/>
    </row>
    <row r="136" spans="2:17" ht="19.899999999999999" customHeight="1" x14ac:dyDescent="0.2">
      <c r="B136" s="343" t="s">
        <v>170</v>
      </c>
      <c r="C136" s="345"/>
      <c r="D136" s="345"/>
      <c r="E136" s="345"/>
      <c r="F136" s="345"/>
      <c r="G136" s="384"/>
      <c r="H136" s="113">
        <v>0</v>
      </c>
      <c r="I136" s="113">
        <v>0</v>
      </c>
      <c r="J136" s="112">
        <v>0</v>
      </c>
      <c r="K136" s="112">
        <v>0</v>
      </c>
      <c r="L136" s="338">
        <v>0</v>
      </c>
      <c r="M136" s="346"/>
      <c r="N136" s="340">
        <v>0</v>
      </c>
      <c r="O136" s="346"/>
      <c r="P136" s="346"/>
      <c r="Q136" s="341"/>
    </row>
    <row r="137" spans="2:17" ht="38.450000000000003" customHeight="1" x14ac:dyDescent="0.2">
      <c r="B137" s="342" t="s">
        <v>169</v>
      </c>
      <c r="C137" s="339"/>
      <c r="D137" s="339"/>
      <c r="E137" s="339"/>
      <c r="F137" s="339"/>
      <c r="G137" s="339"/>
      <c r="H137" s="112">
        <v>0</v>
      </c>
      <c r="I137" s="112">
        <v>0</v>
      </c>
      <c r="J137" s="113">
        <v>0</v>
      </c>
      <c r="K137" s="113">
        <v>0</v>
      </c>
      <c r="L137" s="338">
        <v>0</v>
      </c>
      <c r="M137" s="347"/>
      <c r="N137" s="340">
        <v>0</v>
      </c>
      <c r="O137" s="346"/>
      <c r="P137" s="346"/>
      <c r="Q137" s="341"/>
    </row>
    <row r="138" spans="2:17" ht="27.6" customHeight="1" x14ac:dyDescent="0.2">
      <c r="B138" s="343" t="s">
        <v>168</v>
      </c>
      <c r="C138" s="344"/>
      <c r="D138" s="344"/>
      <c r="E138" s="344"/>
      <c r="F138" s="344"/>
      <c r="G138" s="344"/>
      <c r="H138" s="112">
        <v>0</v>
      </c>
      <c r="I138" s="112">
        <v>0</v>
      </c>
      <c r="J138" s="112">
        <v>0</v>
      </c>
      <c r="K138" s="112">
        <v>0</v>
      </c>
      <c r="L138" s="338">
        <v>0</v>
      </c>
      <c r="M138" s="339"/>
      <c r="N138" s="340">
        <v>0</v>
      </c>
      <c r="O138" s="339"/>
      <c r="P138" s="339"/>
      <c r="Q138" s="341"/>
    </row>
    <row r="139" spans="2:17" ht="19.899999999999999" customHeight="1" x14ac:dyDescent="0.2">
      <c r="B139" s="343" t="s">
        <v>167</v>
      </c>
      <c r="C139" s="344"/>
      <c r="D139" s="344"/>
      <c r="E139" s="344"/>
      <c r="F139" s="344"/>
      <c r="G139" s="344"/>
      <c r="H139" s="112">
        <v>0</v>
      </c>
      <c r="I139" s="112">
        <v>0</v>
      </c>
      <c r="J139" s="112">
        <v>0</v>
      </c>
      <c r="K139" s="112">
        <v>0</v>
      </c>
      <c r="L139" s="338">
        <v>0</v>
      </c>
      <c r="M139" s="339"/>
      <c r="N139" s="340">
        <v>0</v>
      </c>
      <c r="O139" s="339"/>
      <c r="P139" s="339"/>
      <c r="Q139" s="341"/>
    </row>
    <row r="140" spans="2:17" ht="19.899999999999999" customHeight="1" x14ac:dyDescent="0.2">
      <c r="B140" s="343" t="s">
        <v>166</v>
      </c>
      <c r="C140" s="344"/>
      <c r="D140" s="344"/>
      <c r="E140" s="344"/>
      <c r="F140" s="344"/>
      <c r="G140" s="344"/>
      <c r="H140" s="112">
        <v>0</v>
      </c>
      <c r="I140" s="112">
        <v>0</v>
      </c>
      <c r="J140" s="112">
        <v>0</v>
      </c>
      <c r="K140" s="112">
        <v>0</v>
      </c>
      <c r="L140" s="338">
        <v>0</v>
      </c>
      <c r="M140" s="339"/>
      <c r="N140" s="340">
        <v>0</v>
      </c>
      <c r="O140" s="339"/>
      <c r="P140" s="339"/>
      <c r="Q140" s="341"/>
    </row>
    <row r="141" spans="2:17" ht="19.899999999999999" customHeight="1" x14ac:dyDescent="0.2">
      <c r="B141" s="343" t="s">
        <v>165</v>
      </c>
      <c r="C141" s="344"/>
      <c r="D141" s="344"/>
      <c r="E141" s="344"/>
      <c r="F141" s="344"/>
      <c r="G141" s="344"/>
      <c r="H141" s="112">
        <v>0</v>
      </c>
      <c r="I141" s="112">
        <v>0</v>
      </c>
      <c r="J141" s="112">
        <v>0</v>
      </c>
      <c r="K141" s="112">
        <v>0</v>
      </c>
      <c r="L141" s="338">
        <v>0</v>
      </c>
      <c r="M141" s="339"/>
      <c r="N141" s="340">
        <v>0</v>
      </c>
      <c r="O141" s="339"/>
      <c r="P141" s="339"/>
      <c r="Q141" s="341"/>
    </row>
    <row r="142" spans="2:17" ht="46.9" customHeight="1" x14ac:dyDescent="0.2">
      <c r="B142" s="343" t="s">
        <v>164</v>
      </c>
      <c r="C142" s="344"/>
      <c r="D142" s="344"/>
      <c r="E142" s="344"/>
      <c r="F142" s="344"/>
      <c r="G142" s="344"/>
      <c r="H142" s="112">
        <v>0</v>
      </c>
      <c r="I142" s="112">
        <v>0</v>
      </c>
      <c r="J142" s="112">
        <v>0</v>
      </c>
      <c r="K142" s="112">
        <v>0</v>
      </c>
      <c r="L142" s="338">
        <v>0</v>
      </c>
      <c r="M142" s="339"/>
      <c r="N142" s="340">
        <v>0</v>
      </c>
      <c r="O142" s="339"/>
      <c r="P142" s="339"/>
      <c r="Q142" s="341"/>
    </row>
    <row r="143" spans="2:17" ht="19.899999999999999" customHeight="1" x14ac:dyDescent="0.2">
      <c r="B143" s="343" t="s">
        <v>163</v>
      </c>
      <c r="C143" s="344"/>
      <c r="D143" s="344"/>
      <c r="E143" s="344"/>
      <c r="F143" s="344"/>
      <c r="G143" s="344"/>
      <c r="H143" s="112">
        <v>0</v>
      </c>
      <c r="I143" s="112">
        <v>0</v>
      </c>
      <c r="J143" s="112">
        <v>0</v>
      </c>
      <c r="K143" s="112">
        <v>0</v>
      </c>
      <c r="L143" s="338">
        <v>0</v>
      </c>
      <c r="M143" s="339"/>
      <c r="N143" s="340">
        <v>0</v>
      </c>
      <c r="O143" s="339"/>
      <c r="P143" s="339"/>
      <c r="Q143" s="341"/>
    </row>
    <row r="144" spans="2:17" ht="33.6" customHeight="1" x14ac:dyDescent="0.2">
      <c r="B144" s="343" t="s">
        <v>162</v>
      </c>
      <c r="C144" s="344"/>
      <c r="D144" s="344"/>
      <c r="E144" s="344"/>
      <c r="F144" s="344"/>
      <c r="G144" s="344"/>
      <c r="H144" s="112">
        <v>0</v>
      </c>
      <c r="I144" s="112">
        <v>0</v>
      </c>
      <c r="J144" s="112">
        <v>0</v>
      </c>
      <c r="K144" s="112">
        <v>0</v>
      </c>
      <c r="L144" s="338">
        <v>0</v>
      </c>
      <c r="M144" s="339"/>
      <c r="N144" s="340">
        <v>0</v>
      </c>
      <c r="O144" s="339"/>
      <c r="P144" s="339"/>
      <c r="Q144" s="341"/>
    </row>
    <row r="145" spans="2:17" ht="27" customHeight="1" x14ac:dyDescent="0.2">
      <c r="B145" s="342" t="s">
        <v>161</v>
      </c>
      <c r="C145" s="339"/>
      <c r="D145" s="339"/>
      <c r="E145" s="339"/>
      <c r="F145" s="339"/>
      <c r="G145" s="339"/>
      <c r="H145" s="112">
        <v>1974962190</v>
      </c>
      <c r="I145" s="112">
        <v>-263569391.13</v>
      </c>
      <c r="J145" s="112">
        <v>1711392798.8699999</v>
      </c>
      <c r="K145" s="112">
        <v>458163974.60000002</v>
      </c>
      <c r="L145" s="338">
        <v>371103577.70999998</v>
      </c>
      <c r="M145" s="339"/>
      <c r="N145" s="340">
        <v>1253228824.27</v>
      </c>
      <c r="O145" s="339"/>
      <c r="P145" s="339"/>
      <c r="Q145" s="341"/>
    </row>
    <row r="146" spans="2:17" ht="19.899999999999999" customHeight="1" x14ac:dyDescent="0.2">
      <c r="B146" s="343" t="s">
        <v>160</v>
      </c>
      <c r="C146" s="344"/>
      <c r="D146" s="344"/>
      <c r="E146" s="344"/>
      <c r="F146" s="344"/>
      <c r="G146" s="344"/>
      <c r="H146" s="112">
        <v>0</v>
      </c>
      <c r="I146" s="112">
        <v>0</v>
      </c>
      <c r="J146" s="112">
        <v>0</v>
      </c>
      <c r="K146" s="112">
        <v>0</v>
      </c>
      <c r="L146" s="338">
        <v>0</v>
      </c>
      <c r="M146" s="339"/>
      <c r="N146" s="340">
        <v>0</v>
      </c>
      <c r="O146" s="339"/>
      <c r="P146" s="339"/>
      <c r="Q146" s="341"/>
    </row>
    <row r="147" spans="2:17" ht="19.899999999999999" customHeight="1" x14ac:dyDescent="0.2">
      <c r="B147" s="343" t="s">
        <v>159</v>
      </c>
      <c r="C147" s="344"/>
      <c r="D147" s="344"/>
      <c r="E147" s="344"/>
      <c r="F147" s="344"/>
      <c r="G147" s="344"/>
      <c r="H147" s="112">
        <v>1126121401</v>
      </c>
      <c r="I147" s="112">
        <v>6825526.3600000003</v>
      </c>
      <c r="J147" s="112">
        <v>1132946927.3599999</v>
      </c>
      <c r="K147" s="112">
        <v>314475513.36000001</v>
      </c>
      <c r="L147" s="338">
        <v>314475513.36000001</v>
      </c>
      <c r="M147" s="339"/>
      <c r="N147" s="340">
        <v>818471414</v>
      </c>
      <c r="O147" s="339"/>
      <c r="P147" s="339"/>
      <c r="Q147" s="341"/>
    </row>
    <row r="148" spans="2:17" ht="19.899999999999999" customHeight="1" x14ac:dyDescent="0.2">
      <c r="B148" s="343" t="s">
        <v>158</v>
      </c>
      <c r="C148" s="344"/>
      <c r="D148" s="344"/>
      <c r="E148" s="344"/>
      <c r="F148" s="344"/>
      <c r="G148" s="344"/>
      <c r="H148" s="112">
        <v>848840789</v>
      </c>
      <c r="I148" s="112">
        <v>-270394917.49000001</v>
      </c>
      <c r="J148" s="112">
        <v>578445871.50999999</v>
      </c>
      <c r="K148" s="112">
        <v>143688461.24000001</v>
      </c>
      <c r="L148" s="338">
        <v>56628064.350000001</v>
      </c>
      <c r="M148" s="339"/>
      <c r="N148" s="340">
        <v>434757410.26999998</v>
      </c>
      <c r="O148" s="339"/>
      <c r="P148" s="339"/>
      <c r="Q148" s="341"/>
    </row>
    <row r="149" spans="2:17" ht="19.899999999999999" customHeight="1" x14ac:dyDescent="0.2">
      <c r="B149" s="342" t="s">
        <v>157</v>
      </c>
      <c r="C149" s="339"/>
      <c r="D149" s="339"/>
      <c r="E149" s="339"/>
      <c r="F149" s="339"/>
      <c r="G149" s="339"/>
      <c r="H149" s="112">
        <v>0</v>
      </c>
      <c r="I149" s="112">
        <v>133728571.17</v>
      </c>
      <c r="J149" s="112">
        <v>133728571.17</v>
      </c>
      <c r="K149" s="112">
        <v>131878037.78</v>
      </c>
      <c r="L149" s="338">
        <v>131878037.78</v>
      </c>
      <c r="M149" s="339"/>
      <c r="N149" s="340">
        <v>1850533.39</v>
      </c>
      <c r="O149" s="339"/>
      <c r="P149" s="339"/>
      <c r="Q149" s="341"/>
    </row>
    <row r="150" spans="2:17" ht="19.899999999999999" customHeight="1" x14ac:dyDescent="0.2">
      <c r="B150" s="343" t="s">
        <v>156</v>
      </c>
      <c r="C150" s="344"/>
      <c r="D150" s="344"/>
      <c r="E150" s="344"/>
      <c r="F150" s="344"/>
      <c r="G150" s="344"/>
      <c r="H150" s="112">
        <v>0</v>
      </c>
      <c r="I150" s="112">
        <v>0</v>
      </c>
      <c r="J150" s="112">
        <v>0</v>
      </c>
      <c r="K150" s="112">
        <v>0</v>
      </c>
      <c r="L150" s="338">
        <v>0</v>
      </c>
      <c r="M150" s="339"/>
      <c r="N150" s="340">
        <v>0</v>
      </c>
      <c r="O150" s="339"/>
      <c r="P150" s="339"/>
      <c r="Q150" s="341"/>
    </row>
    <row r="151" spans="2:17" ht="19.899999999999999" customHeight="1" x14ac:dyDescent="0.2">
      <c r="B151" s="343" t="s">
        <v>155</v>
      </c>
      <c r="C151" s="344"/>
      <c r="D151" s="344"/>
      <c r="E151" s="344"/>
      <c r="F151" s="344"/>
      <c r="G151" s="344"/>
      <c r="H151" s="112">
        <v>0</v>
      </c>
      <c r="I151" s="112">
        <v>0</v>
      </c>
      <c r="J151" s="112">
        <v>0</v>
      </c>
      <c r="K151" s="112">
        <v>0</v>
      </c>
      <c r="L151" s="338">
        <v>0</v>
      </c>
      <c r="M151" s="339"/>
      <c r="N151" s="340">
        <v>0</v>
      </c>
      <c r="O151" s="339"/>
      <c r="P151" s="339"/>
      <c r="Q151" s="341"/>
    </row>
    <row r="152" spans="2:17" ht="19.899999999999999" customHeight="1" x14ac:dyDescent="0.2">
      <c r="B152" s="343" t="s">
        <v>154</v>
      </c>
      <c r="C152" s="344"/>
      <c r="D152" s="344"/>
      <c r="E152" s="344"/>
      <c r="F152" s="344"/>
      <c r="G152" s="344"/>
      <c r="H152" s="112">
        <v>0</v>
      </c>
      <c r="I152" s="112">
        <v>0</v>
      </c>
      <c r="J152" s="112">
        <v>0</v>
      </c>
      <c r="K152" s="112">
        <v>0</v>
      </c>
      <c r="L152" s="338">
        <v>0</v>
      </c>
      <c r="M152" s="339"/>
      <c r="N152" s="340">
        <v>0</v>
      </c>
      <c r="O152" s="339"/>
      <c r="P152" s="339"/>
      <c r="Q152" s="341"/>
    </row>
    <row r="153" spans="2:17" ht="19.899999999999999" customHeight="1" x14ac:dyDescent="0.2">
      <c r="B153" s="343" t="s">
        <v>153</v>
      </c>
      <c r="C153" s="344"/>
      <c r="D153" s="344"/>
      <c r="E153" s="344"/>
      <c r="F153" s="344"/>
      <c r="G153" s="344"/>
      <c r="H153" s="112">
        <v>0</v>
      </c>
      <c r="I153" s="112">
        <v>0</v>
      </c>
      <c r="J153" s="112">
        <v>0</v>
      </c>
      <c r="K153" s="112">
        <v>0</v>
      </c>
      <c r="L153" s="338">
        <v>0</v>
      </c>
      <c r="M153" s="339"/>
      <c r="N153" s="340">
        <v>0</v>
      </c>
      <c r="O153" s="339"/>
      <c r="P153" s="339"/>
      <c r="Q153" s="341"/>
    </row>
    <row r="154" spans="2:17" ht="19.899999999999999" customHeight="1" x14ac:dyDescent="0.2">
      <c r="B154" s="343" t="s">
        <v>152</v>
      </c>
      <c r="C154" s="344"/>
      <c r="D154" s="344"/>
      <c r="E154" s="344"/>
      <c r="F154" s="344"/>
      <c r="G154" s="344"/>
      <c r="H154" s="112">
        <v>0</v>
      </c>
      <c r="I154" s="112">
        <v>0</v>
      </c>
      <c r="J154" s="112">
        <v>0</v>
      </c>
      <c r="K154" s="112">
        <v>0</v>
      </c>
      <c r="L154" s="338">
        <v>0</v>
      </c>
      <c r="M154" s="339"/>
      <c r="N154" s="340">
        <v>0</v>
      </c>
      <c r="O154" s="339"/>
      <c r="P154" s="339"/>
      <c r="Q154" s="341"/>
    </row>
    <row r="155" spans="2:17" ht="19.899999999999999" customHeight="1" x14ac:dyDescent="0.2">
      <c r="B155" s="343" t="s">
        <v>151</v>
      </c>
      <c r="C155" s="344"/>
      <c r="D155" s="344"/>
      <c r="E155" s="344"/>
      <c r="F155" s="344"/>
      <c r="G155" s="344"/>
      <c r="H155" s="112">
        <v>0</v>
      </c>
      <c r="I155" s="112">
        <v>0</v>
      </c>
      <c r="J155" s="112">
        <v>0</v>
      </c>
      <c r="K155" s="112">
        <v>0</v>
      </c>
      <c r="L155" s="338">
        <v>0</v>
      </c>
      <c r="M155" s="339"/>
      <c r="N155" s="340">
        <v>0</v>
      </c>
      <c r="O155" s="339"/>
      <c r="P155" s="339"/>
      <c r="Q155" s="341"/>
    </row>
    <row r="156" spans="2:17" ht="19.899999999999999" customHeight="1" x14ac:dyDescent="0.2">
      <c r="B156" s="343" t="s">
        <v>150</v>
      </c>
      <c r="C156" s="344"/>
      <c r="D156" s="344"/>
      <c r="E156" s="344"/>
      <c r="F156" s="344"/>
      <c r="G156" s="344"/>
      <c r="H156" s="112">
        <v>0</v>
      </c>
      <c r="I156" s="112">
        <v>133728571.17</v>
      </c>
      <c r="J156" s="112">
        <v>133728571.17</v>
      </c>
      <c r="K156" s="112">
        <v>131878037.78</v>
      </c>
      <c r="L156" s="338">
        <v>131878037.78</v>
      </c>
      <c r="M156" s="339"/>
      <c r="N156" s="340">
        <v>1850533.39</v>
      </c>
      <c r="O156" s="339"/>
      <c r="P156" s="339"/>
      <c r="Q156" s="341"/>
    </row>
    <row r="157" spans="2:17" s="110" customFormat="1" ht="28.15" customHeight="1" x14ac:dyDescent="0.25">
      <c r="B157" s="333" t="s">
        <v>149</v>
      </c>
      <c r="C157" s="334"/>
      <c r="D157" s="334"/>
      <c r="E157" s="334"/>
      <c r="F157" s="334"/>
      <c r="G157" s="334"/>
      <c r="H157" s="111">
        <v>19277532100</v>
      </c>
      <c r="I157" s="111">
        <v>845796035.37</v>
      </c>
      <c r="J157" s="111">
        <v>20123328135.369999</v>
      </c>
      <c r="K157" s="111">
        <v>4576987388.5500002</v>
      </c>
      <c r="L157" s="335">
        <v>4420704817.1800003</v>
      </c>
      <c r="M157" s="334"/>
      <c r="N157" s="336">
        <v>15546340746.82</v>
      </c>
      <c r="O157" s="334"/>
      <c r="P157" s="334"/>
      <c r="Q157" s="337"/>
    </row>
    <row r="158" spans="2:17" ht="4.9000000000000004" customHeight="1" x14ac:dyDescent="0.2"/>
    <row r="180" ht="3.6" customHeight="1" x14ac:dyDescent="0.2"/>
  </sheetData>
  <mergeCells count="448">
    <mergeCell ref="F3:M5"/>
    <mergeCell ref="L153:M153"/>
    <mergeCell ref="N153:Q153"/>
    <mergeCell ref="L154:M154"/>
    <mergeCell ref="N154:Q154"/>
    <mergeCell ref="L155:M155"/>
    <mergeCell ref="N155:Q155"/>
    <mergeCell ref="L150:M150"/>
    <mergeCell ref="N150:Q150"/>
    <mergeCell ref="L151:M151"/>
    <mergeCell ref="L141:M141"/>
    <mergeCell ref="N141:Q141"/>
    <mergeCell ref="N151:Q151"/>
    <mergeCell ref="L152:M152"/>
    <mergeCell ref="N152:Q152"/>
    <mergeCell ref="L142:M142"/>
    <mergeCell ref="N142:Q142"/>
    <mergeCell ref="L143:M143"/>
    <mergeCell ref="N143:Q143"/>
    <mergeCell ref="L144:M144"/>
    <mergeCell ref="N144:Q144"/>
    <mergeCell ref="L136:M136"/>
    <mergeCell ref="N136:Q136"/>
    <mergeCell ref="L137:M137"/>
    <mergeCell ref="N137:Q137"/>
    <mergeCell ref="L138:M138"/>
    <mergeCell ref="N138:Q138"/>
    <mergeCell ref="L139:M139"/>
    <mergeCell ref="N139:Q139"/>
    <mergeCell ref="L140:M140"/>
    <mergeCell ref="N140:Q140"/>
    <mergeCell ref="L118:M118"/>
    <mergeCell ref="N118:Q118"/>
    <mergeCell ref="N121:Q121"/>
    <mergeCell ref="L122:M122"/>
    <mergeCell ref="N122:Q122"/>
    <mergeCell ref="L130:M130"/>
    <mergeCell ref="N130:Q130"/>
    <mergeCell ref="L131:M131"/>
    <mergeCell ref="N131:Q131"/>
    <mergeCell ref="N69:Q69"/>
    <mergeCell ref="L70:M70"/>
    <mergeCell ref="N70:Q70"/>
    <mergeCell ref="L79:M79"/>
    <mergeCell ref="N79:Q79"/>
    <mergeCell ref="L81:M81"/>
    <mergeCell ref="N81:Q81"/>
    <mergeCell ref="L82:M82"/>
    <mergeCell ref="N82:Q82"/>
    <mergeCell ref="B53:G53"/>
    <mergeCell ref="B21:G21"/>
    <mergeCell ref="B24:G24"/>
    <mergeCell ref="B27:G27"/>
    <mergeCell ref="B33:G33"/>
    <mergeCell ref="B36:G36"/>
    <mergeCell ref="B68:G68"/>
    <mergeCell ref="B69:G69"/>
    <mergeCell ref="B70:G70"/>
    <mergeCell ref="B141:G141"/>
    <mergeCell ref="B142:G142"/>
    <mergeCell ref="B131:G131"/>
    <mergeCell ref="B65:G65"/>
    <mergeCell ref="B66:G66"/>
    <mergeCell ref="B67:G67"/>
    <mergeCell ref="B143:G143"/>
    <mergeCell ref="B151:G151"/>
    <mergeCell ref="B152:G152"/>
    <mergeCell ref="B144:G144"/>
    <mergeCell ref="B146:G146"/>
    <mergeCell ref="B150:G150"/>
    <mergeCell ref="B145:G145"/>
    <mergeCell ref="B148:G148"/>
    <mergeCell ref="B79:G79"/>
    <mergeCell ref="B136:G136"/>
    <mergeCell ref="B137:G137"/>
    <mergeCell ref="B138:G138"/>
    <mergeCell ref="B139:G139"/>
    <mergeCell ref="B140:G140"/>
    <mergeCell ref="B114:G114"/>
    <mergeCell ref="B116:G116"/>
    <mergeCell ref="B118:G118"/>
    <mergeCell ref="B120:G120"/>
    <mergeCell ref="B121:G121"/>
    <mergeCell ref="B12:G12"/>
    <mergeCell ref="L12:M12"/>
    <mergeCell ref="N12:Q12"/>
    <mergeCell ref="B13:G13"/>
    <mergeCell ref="L13:M13"/>
    <mergeCell ref="N13:Q13"/>
    <mergeCell ref="B130:G130"/>
    <mergeCell ref="D3:D4"/>
    <mergeCell ref="H9:M9"/>
    <mergeCell ref="N9:Q9"/>
    <mergeCell ref="L10:M10"/>
    <mergeCell ref="N10:Q10"/>
    <mergeCell ref="B9:G10"/>
    <mergeCell ref="B11:G11"/>
    <mergeCell ref="L11:M11"/>
    <mergeCell ref="N11:Q11"/>
    <mergeCell ref="L53:M53"/>
    <mergeCell ref="N53:Q53"/>
    <mergeCell ref="L55:M55"/>
    <mergeCell ref="N55:Q55"/>
    <mergeCell ref="B43:G43"/>
    <mergeCell ref="B45:G45"/>
    <mergeCell ref="B48:G48"/>
    <mergeCell ref="B49:G49"/>
    <mergeCell ref="B16:G16"/>
    <mergeCell ref="L16:M16"/>
    <mergeCell ref="N16:Q16"/>
    <mergeCell ref="B17:G17"/>
    <mergeCell ref="L17:M17"/>
    <mergeCell ref="N17:Q17"/>
    <mergeCell ref="B14:G14"/>
    <mergeCell ref="L14:M14"/>
    <mergeCell ref="N14:Q14"/>
    <mergeCell ref="B15:G15"/>
    <mergeCell ref="L15:M15"/>
    <mergeCell ref="N15:Q15"/>
    <mergeCell ref="L21:M21"/>
    <mergeCell ref="N21:Q21"/>
    <mergeCell ref="B22:G22"/>
    <mergeCell ref="L22:M22"/>
    <mergeCell ref="N22:Q22"/>
    <mergeCell ref="B23:G23"/>
    <mergeCell ref="L23:M23"/>
    <mergeCell ref="N23:Q23"/>
    <mergeCell ref="B18:G18"/>
    <mergeCell ref="L18:M18"/>
    <mergeCell ref="N18:Q18"/>
    <mergeCell ref="B20:G20"/>
    <mergeCell ref="L20:M20"/>
    <mergeCell ref="N20:Q20"/>
    <mergeCell ref="B19:G19"/>
    <mergeCell ref="L19:M19"/>
    <mergeCell ref="N19:Q19"/>
    <mergeCell ref="L27:M27"/>
    <mergeCell ref="N27:Q27"/>
    <mergeCell ref="B28:G28"/>
    <mergeCell ref="L28:M28"/>
    <mergeCell ref="N28:Q28"/>
    <mergeCell ref="B29:G29"/>
    <mergeCell ref="L29:M29"/>
    <mergeCell ref="N29:Q29"/>
    <mergeCell ref="L24:M24"/>
    <mergeCell ref="N24:Q24"/>
    <mergeCell ref="B25:G25"/>
    <mergeCell ref="L25:M25"/>
    <mergeCell ref="N25:Q25"/>
    <mergeCell ref="B26:G26"/>
    <mergeCell ref="L26:M26"/>
    <mergeCell ref="N26:Q26"/>
    <mergeCell ref="L33:M33"/>
    <mergeCell ref="N33:Q33"/>
    <mergeCell ref="B34:G34"/>
    <mergeCell ref="L34:M34"/>
    <mergeCell ref="N34:Q34"/>
    <mergeCell ref="B35:G35"/>
    <mergeCell ref="L35:M35"/>
    <mergeCell ref="N35:Q35"/>
    <mergeCell ref="L30:M30"/>
    <mergeCell ref="N30:Q30"/>
    <mergeCell ref="B31:G31"/>
    <mergeCell ref="L31:M31"/>
    <mergeCell ref="N31:Q31"/>
    <mergeCell ref="B32:G32"/>
    <mergeCell ref="L32:M32"/>
    <mergeCell ref="N32:Q32"/>
    <mergeCell ref="B30:G30"/>
    <mergeCell ref="B39:G39"/>
    <mergeCell ref="L39:M39"/>
    <mergeCell ref="N39:Q39"/>
    <mergeCell ref="B40:G40"/>
    <mergeCell ref="L40:M40"/>
    <mergeCell ref="N40:Q40"/>
    <mergeCell ref="L36:M36"/>
    <mergeCell ref="N36:Q36"/>
    <mergeCell ref="B37:G37"/>
    <mergeCell ref="L37:M37"/>
    <mergeCell ref="N37:Q37"/>
    <mergeCell ref="B38:G38"/>
    <mergeCell ref="L38:M38"/>
    <mergeCell ref="N38:Q38"/>
    <mergeCell ref="B44:G44"/>
    <mergeCell ref="L44:M44"/>
    <mergeCell ref="N44:Q44"/>
    <mergeCell ref="B46:G46"/>
    <mergeCell ref="L46:M46"/>
    <mergeCell ref="N46:Q46"/>
    <mergeCell ref="B41:G41"/>
    <mergeCell ref="L41:M41"/>
    <mergeCell ref="N41:Q41"/>
    <mergeCell ref="B42:G42"/>
    <mergeCell ref="L42:M42"/>
    <mergeCell ref="N42:Q42"/>
    <mergeCell ref="L43:M43"/>
    <mergeCell ref="N43:Q43"/>
    <mergeCell ref="L45:M45"/>
    <mergeCell ref="N45:Q45"/>
    <mergeCell ref="B51:G51"/>
    <mergeCell ref="L51:M51"/>
    <mergeCell ref="N51:Q51"/>
    <mergeCell ref="B52:G52"/>
    <mergeCell ref="L52:M52"/>
    <mergeCell ref="N52:Q52"/>
    <mergeCell ref="B47:G47"/>
    <mergeCell ref="L47:M47"/>
    <mergeCell ref="N47:Q47"/>
    <mergeCell ref="B50:G50"/>
    <mergeCell ref="L50:M50"/>
    <mergeCell ref="N50:Q50"/>
    <mergeCell ref="N49:Q49"/>
    <mergeCell ref="L48:M48"/>
    <mergeCell ref="N48:Q48"/>
    <mergeCell ref="L49:M49"/>
    <mergeCell ref="L57:M57"/>
    <mergeCell ref="N57:Q57"/>
    <mergeCell ref="L58:M58"/>
    <mergeCell ref="N58:Q58"/>
    <mergeCell ref="B57:G57"/>
    <mergeCell ref="B58:G58"/>
    <mergeCell ref="B54:G54"/>
    <mergeCell ref="L54:M54"/>
    <mergeCell ref="N54:Q54"/>
    <mergeCell ref="B56:G56"/>
    <mergeCell ref="L56:M56"/>
    <mergeCell ref="N56:Q56"/>
    <mergeCell ref="B55:G55"/>
    <mergeCell ref="B60:G60"/>
    <mergeCell ref="L60:M60"/>
    <mergeCell ref="N60:Q60"/>
    <mergeCell ref="B61:G61"/>
    <mergeCell ref="L61:M61"/>
    <mergeCell ref="N61:Q61"/>
    <mergeCell ref="B59:G59"/>
    <mergeCell ref="L59:M59"/>
    <mergeCell ref="N59:Q59"/>
    <mergeCell ref="B71:G71"/>
    <mergeCell ref="L71:M71"/>
    <mergeCell ref="N71:Q71"/>
    <mergeCell ref="B72:G72"/>
    <mergeCell ref="L72:M72"/>
    <mergeCell ref="N72:Q72"/>
    <mergeCell ref="B62:G62"/>
    <mergeCell ref="L62:M62"/>
    <mergeCell ref="N62:Q62"/>
    <mergeCell ref="B64:G64"/>
    <mergeCell ref="L64:M64"/>
    <mergeCell ref="N64:Q64"/>
    <mergeCell ref="B63:G63"/>
    <mergeCell ref="L63:M63"/>
    <mergeCell ref="N63:Q63"/>
    <mergeCell ref="L65:M65"/>
    <mergeCell ref="N65:Q65"/>
    <mergeCell ref="L66:M66"/>
    <mergeCell ref="N66:Q66"/>
    <mergeCell ref="L67:M67"/>
    <mergeCell ref="N67:Q67"/>
    <mergeCell ref="L68:M68"/>
    <mergeCell ref="N68:Q68"/>
    <mergeCell ref="L69:M69"/>
    <mergeCell ref="B75:G75"/>
    <mergeCell ref="L75:M75"/>
    <mergeCell ref="N75:Q75"/>
    <mergeCell ref="B76:G76"/>
    <mergeCell ref="L76:M76"/>
    <mergeCell ref="N76:Q76"/>
    <mergeCell ref="B73:G73"/>
    <mergeCell ref="L73:M73"/>
    <mergeCell ref="N73:Q73"/>
    <mergeCell ref="B74:G74"/>
    <mergeCell ref="L74:M74"/>
    <mergeCell ref="N74:Q74"/>
    <mergeCell ref="B80:G80"/>
    <mergeCell ref="L80:M80"/>
    <mergeCell ref="N80:Q80"/>
    <mergeCell ref="B83:G83"/>
    <mergeCell ref="L83:M83"/>
    <mergeCell ref="N83:Q83"/>
    <mergeCell ref="B81:G81"/>
    <mergeCell ref="B82:G82"/>
    <mergeCell ref="B77:G77"/>
    <mergeCell ref="L77:M77"/>
    <mergeCell ref="N77:Q77"/>
    <mergeCell ref="B78:G78"/>
    <mergeCell ref="L78:M78"/>
    <mergeCell ref="N78:Q78"/>
    <mergeCell ref="B86:G86"/>
    <mergeCell ref="L86:M86"/>
    <mergeCell ref="N86:Q86"/>
    <mergeCell ref="B87:G87"/>
    <mergeCell ref="L87:M87"/>
    <mergeCell ref="N87:Q87"/>
    <mergeCell ref="B84:G84"/>
    <mergeCell ref="L84:M84"/>
    <mergeCell ref="N84:Q84"/>
    <mergeCell ref="B85:G85"/>
    <mergeCell ref="L85:M85"/>
    <mergeCell ref="N85:Q85"/>
    <mergeCell ref="B90:G90"/>
    <mergeCell ref="L90:M90"/>
    <mergeCell ref="N90:Q90"/>
    <mergeCell ref="B91:G91"/>
    <mergeCell ref="L91:M91"/>
    <mergeCell ref="N91:Q91"/>
    <mergeCell ref="B88:G88"/>
    <mergeCell ref="L88:M88"/>
    <mergeCell ref="N88:Q88"/>
    <mergeCell ref="B89:G89"/>
    <mergeCell ref="L89:M89"/>
    <mergeCell ref="N89:Q89"/>
    <mergeCell ref="B94:G94"/>
    <mergeCell ref="L94:M94"/>
    <mergeCell ref="N94:Q94"/>
    <mergeCell ref="B95:G95"/>
    <mergeCell ref="L95:M95"/>
    <mergeCell ref="N95:Q95"/>
    <mergeCell ref="B92:G92"/>
    <mergeCell ref="L92:M92"/>
    <mergeCell ref="N92:Q92"/>
    <mergeCell ref="B93:G93"/>
    <mergeCell ref="L93:M93"/>
    <mergeCell ref="N93:Q93"/>
    <mergeCell ref="B98:G98"/>
    <mergeCell ref="L98:M98"/>
    <mergeCell ref="N98:Q98"/>
    <mergeCell ref="B99:G99"/>
    <mergeCell ref="L99:M99"/>
    <mergeCell ref="N99:Q99"/>
    <mergeCell ref="B96:G96"/>
    <mergeCell ref="L96:M96"/>
    <mergeCell ref="N96:Q96"/>
    <mergeCell ref="B97:G97"/>
    <mergeCell ref="L97:M97"/>
    <mergeCell ref="N97:Q97"/>
    <mergeCell ref="B102:G102"/>
    <mergeCell ref="L102:M102"/>
    <mergeCell ref="N102:Q102"/>
    <mergeCell ref="B103:G103"/>
    <mergeCell ref="L103:M103"/>
    <mergeCell ref="N103:Q103"/>
    <mergeCell ref="B100:G100"/>
    <mergeCell ref="L100:M100"/>
    <mergeCell ref="N100:Q100"/>
    <mergeCell ref="B101:G101"/>
    <mergeCell ref="L101:M101"/>
    <mergeCell ref="N101:Q101"/>
    <mergeCell ref="B106:G106"/>
    <mergeCell ref="L106:M106"/>
    <mergeCell ref="N106:Q106"/>
    <mergeCell ref="B107:G107"/>
    <mergeCell ref="L107:M107"/>
    <mergeCell ref="N107:Q107"/>
    <mergeCell ref="B104:G104"/>
    <mergeCell ref="L104:M104"/>
    <mergeCell ref="N104:Q104"/>
    <mergeCell ref="B105:G105"/>
    <mergeCell ref="L105:M105"/>
    <mergeCell ref="N105:Q105"/>
    <mergeCell ref="B110:G110"/>
    <mergeCell ref="L110:M110"/>
    <mergeCell ref="N110:Q110"/>
    <mergeCell ref="B111:G111"/>
    <mergeCell ref="L111:M111"/>
    <mergeCell ref="N111:Q111"/>
    <mergeCell ref="B108:G108"/>
    <mergeCell ref="L108:M108"/>
    <mergeCell ref="N108:Q108"/>
    <mergeCell ref="B109:G109"/>
    <mergeCell ref="L109:M109"/>
    <mergeCell ref="N109:Q109"/>
    <mergeCell ref="B115:G115"/>
    <mergeCell ref="L115:M115"/>
    <mergeCell ref="N115:Q115"/>
    <mergeCell ref="B117:G117"/>
    <mergeCell ref="L117:M117"/>
    <mergeCell ref="N117:Q117"/>
    <mergeCell ref="B112:G112"/>
    <mergeCell ref="L112:M112"/>
    <mergeCell ref="N112:Q112"/>
    <mergeCell ref="B113:G113"/>
    <mergeCell ref="L113:M113"/>
    <mergeCell ref="N113:Q113"/>
    <mergeCell ref="L114:M114"/>
    <mergeCell ref="N114:Q114"/>
    <mergeCell ref="L116:M116"/>
    <mergeCell ref="N116:Q116"/>
    <mergeCell ref="B124:G124"/>
    <mergeCell ref="L124:M124"/>
    <mergeCell ref="N124:Q124"/>
    <mergeCell ref="B125:G125"/>
    <mergeCell ref="L125:M125"/>
    <mergeCell ref="N125:Q125"/>
    <mergeCell ref="B119:G119"/>
    <mergeCell ref="L119:M119"/>
    <mergeCell ref="N119:Q119"/>
    <mergeCell ref="B123:G123"/>
    <mergeCell ref="L123:M123"/>
    <mergeCell ref="N123:Q123"/>
    <mergeCell ref="B122:G122"/>
    <mergeCell ref="L120:M120"/>
    <mergeCell ref="N120:Q120"/>
    <mergeCell ref="L121:M121"/>
    <mergeCell ref="B128:G128"/>
    <mergeCell ref="L128:M128"/>
    <mergeCell ref="N128:Q128"/>
    <mergeCell ref="B129:G129"/>
    <mergeCell ref="L129:M129"/>
    <mergeCell ref="N129:Q129"/>
    <mergeCell ref="B126:G126"/>
    <mergeCell ref="L126:M126"/>
    <mergeCell ref="N126:Q126"/>
    <mergeCell ref="B127:G127"/>
    <mergeCell ref="L127:M127"/>
    <mergeCell ref="N127:Q127"/>
    <mergeCell ref="B134:G134"/>
    <mergeCell ref="L134:M134"/>
    <mergeCell ref="N134:Q134"/>
    <mergeCell ref="B135:G135"/>
    <mergeCell ref="L135:M135"/>
    <mergeCell ref="N135:Q135"/>
    <mergeCell ref="B132:G132"/>
    <mergeCell ref="L132:M132"/>
    <mergeCell ref="N132:Q132"/>
    <mergeCell ref="B133:G133"/>
    <mergeCell ref="L133:M133"/>
    <mergeCell ref="N133:Q133"/>
    <mergeCell ref="L145:M145"/>
    <mergeCell ref="N145:Q145"/>
    <mergeCell ref="B147:G147"/>
    <mergeCell ref="L147:M147"/>
    <mergeCell ref="N147:Q147"/>
    <mergeCell ref="L146:M146"/>
    <mergeCell ref="N146:Q146"/>
    <mergeCell ref="B154:G154"/>
    <mergeCell ref="B155:G155"/>
    <mergeCell ref="B153:G153"/>
    <mergeCell ref="B157:G157"/>
    <mergeCell ref="L157:M157"/>
    <mergeCell ref="N157:Q157"/>
    <mergeCell ref="L148:M148"/>
    <mergeCell ref="N148:Q148"/>
    <mergeCell ref="B149:G149"/>
    <mergeCell ref="L149:M149"/>
    <mergeCell ref="N149:Q149"/>
    <mergeCell ref="B156:G156"/>
    <mergeCell ref="L156:M156"/>
    <mergeCell ref="N156:Q156"/>
  </mergeCells>
  <pageMargins left="0.39370078740157483" right="0.39370078740157483" top="0.51181102362204722" bottom="0.59055118110236227" header="0.19685039370078741" footer="0.19685039370078741"/>
  <pageSetup scale="52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3"/>
  <sheetViews>
    <sheetView workbookViewId="0">
      <selection activeCell="G3" sqref="G3:M5"/>
    </sheetView>
  </sheetViews>
  <sheetFormatPr baseColWidth="10" defaultColWidth="8.85546875" defaultRowHeight="12.75" x14ac:dyDescent="0.2"/>
  <cols>
    <col min="1" max="1" width="0.28515625" style="109" customWidth="1"/>
    <col min="2" max="2" width="1" style="109" customWidth="1"/>
    <col min="3" max="3" width="5.7109375" style="109" customWidth="1"/>
    <col min="4" max="4" width="8.85546875" style="109" customWidth="1"/>
    <col min="5" max="5" width="6" style="109" customWidth="1"/>
    <col min="6" max="6" width="7.28515625" style="109" customWidth="1"/>
    <col min="7" max="7" width="5.28515625" style="109" customWidth="1"/>
    <col min="8" max="9" width="17.42578125" style="109" customWidth="1"/>
    <col min="10" max="11" width="16.7109375" style="109" customWidth="1"/>
    <col min="12" max="12" width="10.28515625" style="109" customWidth="1"/>
    <col min="13" max="13" width="7.42578125" style="109" customWidth="1"/>
    <col min="14" max="14" width="3.28515625" style="109" customWidth="1"/>
    <col min="15" max="15" width="8.140625" style="109" customWidth="1"/>
    <col min="16" max="16" width="5.28515625" style="109" customWidth="1"/>
    <col min="17" max="17" width="0.42578125" style="109" customWidth="1"/>
    <col min="18" max="16384" width="8.85546875" style="109"/>
  </cols>
  <sheetData>
    <row r="1" spans="2:16" ht="2.4500000000000002" customHeight="1" x14ac:dyDescent="0.2"/>
    <row r="2" spans="2:16" ht="9" customHeight="1" x14ac:dyDescent="0.2">
      <c r="B2" s="128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6"/>
    </row>
    <row r="3" spans="2:16" ht="56.65" customHeight="1" x14ac:dyDescent="0.2">
      <c r="B3" s="125"/>
      <c r="C3" s="124"/>
      <c r="D3" s="367"/>
      <c r="E3" s="124"/>
      <c r="F3" s="124"/>
      <c r="G3" s="388" t="s">
        <v>264</v>
      </c>
      <c r="H3" s="388"/>
      <c r="I3" s="388"/>
      <c r="J3" s="388"/>
      <c r="K3" s="388"/>
      <c r="L3" s="388"/>
      <c r="M3" s="388"/>
      <c r="N3" s="124"/>
      <c r="O3" s="124"/>
      <c r="P3" s="123"/>
    </row>
    <row r="4" spans="2:16" ht="26.45" customHeight="1" x14ac:dyDescent="0.2">
      <c r="B4" s="125"/>
      <c r="C4" s="124"/>
      <c r="D4" s="367"/>
      <c r="E4" s="124"/>
      <c r="F4" s="124"/>
      <c r="G4" s="388"/>
      <c r="H4" s="388"/>
      <c r="I4" s="388"/>
      <c r="J4" s="388"/>
      <c r="K4" s="388"/>
      <c r="L4" s="388"/>
      <c r="M4" s="388"/>
      <c r="N4" s="124"/>
      <c r="O4" s="124"/>
      <c r="P4" s="123"/>
    </row>
    <row r="5" spans="2:16" ht="5.45" customHeight="1" x14ac:dyDescent="0.2">
      <c r="B5" s="125"/>
      <c r="C5" s="124"/>
      <c r="D5" s="124"/>
      <c r="E5" s="124"/>
      <c r="F5" s="124"/>
      <c r="G5" s="388"/>
      <c r="H5" s="388"/>
      <c r="I5" s="388"/>
      <c r="J5" s="388"/>
      <c r="K5" s="388"/>
      <c r="L5" s="388"/>
      <c r="M5" s="388"/>
      <c r="N5" s="124"/>
      <c r="O5" s="124"/>
      <c r="P5" s="123"/>
    </row>
    <row r="6" spans="2:16" ht="8.4499999999999993" customHeight="1" x14ac:dyDescent="0.2">
      <c r="B6" s="137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5"/>
    </row>
    <row r="7" spans="2:16" ht="6" customHeight="1" x14ac:dyDescent="0.2"/>
    <row r="8" spans="2:16" ht="5.0999999999999996" customHeight="1" x14ac:dyDescent="0.2"/>
    <row r="9" spans="2:16" ht="16.899999999999999" customHeight="1" x14ac:dyDescent="0.2">
      <c r="B9" s="400" t="s">
        <v>126</v>
      </c>
      <c r="C9" s="401"/>
      <c r="D9" s="401"/>
      <c r="E9" s="401"/>
      <c r="F9" s="401"/>
      <c r="G9" s="402"/>
      <c r="H9" s="415" t="s">
        <v>232</v>
      </c>
      <c r="I9" s="416"/>
      <c r="J9" s="416"/>
      <c r="K9" s="416"/>
      <c r="L9" s="416"/>
      <c r="M9" s="416"/>
      <c r="N9" s="400" t="s">
        <v>229</v>
      </c>
      <c r="O9" s="401"/>
      <c r="P9" s="402"/>
    </row>
    <row r="10" spans="2:16" ht="25.15" customHeight="1" x14ac:dyDescent="0.2">
      <c r="B10" s="403"/>
      <c r="C10" s="404"/>
      <c r="D10" s="404"/>
      <c r="E10" s="404"/>
      <c r="F10" s="404"/>
      <c r="G10" s="405"/>
      <c r="H10" s="134" t="s">
        <v>127</v>
      </c>
      <c r="I10" s="133" t="s">
        <v>231</v>
      </c>
      <c r="J10" s="133" t="s">
        <v>230</v>
      </c>
      <c r="K10" s="133" t="s">
        <v>109</v>
      </c>
      <c r="L10" s="417" t="s">
        <v>128</v>
      </c>
      <c r="M10" s="416"/>
      <c r="N10" s="403"/>
      <c r="O10" s="404"/>
      <c r="P10" s="405"/>
    </row>
    <row r="11" spans="2:16" ht="22.15" customHeight="1" x14ac:dyDescent="0.2">
      <c r="B11" s="412" t="s">
        <v>228</v>
      </c>
      <c r="C11" s="397"/>
      <c r="D11" s="397"/>
      <c r="E11" s="397"/>
      <c r="F11" s="397"/>
      <c r="G11" s="397"/>
      <c r="H11" s="132">
        <v>9721694326</v>
      </c>
      <c r="I11" s="132">
        <v>74061751.790000007</v>
      </c>
      <c r="J11" s="132">
        <v>9795756077.7900009</v>
      </c>
      <c r="K11" s="132">
        <v>2088892031.5699999</v>
      </c>
      <c r="L11" s="413">
        <v>2019913656.0899999</v>
      </c>
      <c r="M11" s="397"/>
      <c r="N11" s="414">
        <v>7706864046.2200003</v>
      </c>
      <c r="O11" s="397"/>
      <c r="P11" s="399"/>
    </row>
    <row r="12" spans="2:16" ht="22.15" customHeight="1" x14ac:dyDescent="0.2">
      <c r="B12" s="394" t="s">
        <v>263</v>
      </c>
      <c r="C12" s="395"/>
      <c r="D12" s="395"/>
      <c r="E12" s="395"/>
      <c r="F12" s="395"/>
      <c r="G12" s="395"/>
      <c r="H12" s="130">
        <v>195850327</v>
      </c>
      <c r="I12" s="130">
        <v>7666159.3899999997</v>
      </c>
      <c r="J12" s="130">
        <v>203516486.38999999</v>
      </c>
      <c r="K12" s="130">
        <v>41039953.280000001</v>
      </c>
      <c r="L12" s="396">
        <v>39305378.119999997</v>
      </c>
      <c r="M12" s="397"/>
      <c r="N12" s="398">
        <v>162476533.11000001</v>
      </c>
      <c r="O12" s="397"/>
      <c r="P12" s="399"/>
    </row>
    <row r="13" spans="2:16" ht="22.15" customHeight="1" x14ac:dyDescent="0.2">
      <c r="B13" s="394" t="s">
        <v>262</v>
      </c>
      <c r="C13" s="395"/>
      <c r="D13" s="395"/>
      <c r="E13" s="395"/>
      <c r="F13" s="395"/>
      <c r="G13" s="395"/>
      <c r="H13" s="130">
        <v>413593163</v>
      </c>
      <c r="I13" s="130">
        <v>20215686.719999999</v>
      </c>
      <c r="J13" s="130">
        <v>433808849.72000003</v>
      </c>
      <c r="K13" s="130">
        <v>103195807.36</v>
      </c>
      <c r="L13" s="396">
        <v>102019162.39</v>
      </c>
      <c r="M13" s="397"/>
      <c r="N13" s="398">
        <v>330613042.36000001</v>
      </c>
      <c r="O13" s="397"/>
      <c r="P13" s="399"/>
    </row>
    <row r="14" spans="2:16" ht="22.15" customHeight="1" x14ac:dyDescent="0.2">
      <c r="B14" s="394" t="s">
        <v>261</v>
      </c>
      <c r="C14" s="395"/>
      <c r="D14" s="395"/>
      <c r="E14" s="395"/>
      <c r="F14" s="395"/>
      <c r="G14" s="395"/>
      <c r="H14" s="130">
        <v>259710827</v>
      </c>
      <c r="I14" s="130">
        <v>-7370328.6399999997</v>
      </c>
      <c r="J14" s="130">
        <v>252340498.36000001</v>
      </c>
      <c r="K14" s="130">
        <v>37508260.100000001</v>
      </c>
      <c r="L14" s="396">
        <v>36018442.719999999</v>
      </c>
      <c r="M14" s="397"/>
      <c r="N14" s="398">
        <v>214832238.25999999</v>
      </c>
      <c r="O14" s="397"/>
      <c r="P14" s="399"/>
    </row>
    <row r="15" spans="2:16" ht="22.15" customHeight="1" x14ac:dyDescent="0.2">
      <c r="B15" s="394" t="s">
        <v>260</v>
      </c>
      <c r="C15" s="395"/>
      <c r="D15" s="395"/>
      <c r="E15" s="395"/>
      <c r="F15" s="395"/>
      <c r="G15" s="395"/>
      <c r="H15" s="130">
        <v>176510612</v>
      </c>
      <c r="I15" s="130">
        <v>-130728.63</v>
      </c>
      <c r="J15" s="130">
        <v>176379883.37</v>
      </c>
      <c r="K15" s="130">
        <v>31617990.050000001</v>
      </c>
      <c r="L15" s="396">
        <v>30369384.370000001</v>
      </c>
      <c r="M15" s="397"/>
      <c r="N15" s="398">
        <v>144761893.31999999</v>
      </c>
      <c r="O15" s="397"/>
      <c r="P15" s="399"/>
    </row>
    <row r="16" spans="2:16" ht="22.15" customHeight="1" x14ac:dyDescent="0.2">
      <c r="B16" s="394" t="s">
        <v>259</v>
      </c>
      <c r="C16" s="395"/>
      <c r="D16" s="395"/>
      <c r="E16" s="395"/>
      <c r="F16" s="395"/>
      <c r="G16" s="395"/>
      <c r="H16" s="130">
        <v>58782153</v>
      </c>
      <c r="I16" s="130">
        <v>2339005.7000000002</v>
      </c>
      <c r="J16" s="130">
        <v>61121158.700000003</v>
      </c>
      <c r="K16" s="130">
        <v>13779741.93</v>
      </c>
      <c r="L16" s="396">
        <v>13526612.43</v>
      </c>
      <c r="M16" s="397"/>
      <c r="N16" s="398">
        <v>47341416.770000003</v>
      </c>
      <c r="O16" s="397"/>
      <c r="P16" s="399"/>
    </row>
    <row r="17" spans="2:16" ht="22.15" customHeight="1" x14ac:dyDescent="0.2">
      <c r="B17" s="394" t="s">
        <v>258</v>
      </c>
      <c r="C17" s="395"/>
      <c r="D17" s="395"/>
      <c r="E17" s="395"/>
      <c r="F17" s="395"/>
      <c r="G17" s="395"/>
      <c r="H17" s="130">
        <v>43867489</v>
      </c>
      <c r="I17" s="130">
        <v>0</v>
      </c>
      <c r="J17" s="130">
        <v>43867489</v>
      </c>
      <c r="K17" s="130">
        <v>6584542.5300000003</v>
      </c>
      <c r="L17" s="396">
        <v>6197899.4800000004</v>
      </c>
      <c r="M17" s="397"/>
      <c r="N17" s="398">
        <v>37282946.469999999</v>
      </c>
      <c r="O17" s="397"/>
      <c r="P17" s="399"/>
    </row>
    <row r="18" spans="2:16" ht="22.15" customHeight="1" x14ac:dyDescent="0.2">
      <c r="B18" s="394" t="s">
        <v>257</v>
      </c>
      <c r="C18" s="395"/>
      <c r="D18" s="395"/>
      <c r="E18" s="395"/>
      <c r="F18" s="395"/>
      <c r="G18" s="395"/>
      <c r="H18" s="130">
        <v>407272701</v>
      </c>
      <c r="I18" s="130">
        <v>-227941.89</v>
      </c>
      <c r="J18" s="130">
        <v>407044759.11000001</v>
      </c>
      <c r="K18" s="130">
        <v>68959065.430000007</v>
      </c>
      <c r="L18" s="396">
        <v>68006661.25</v>
      </c>
      <c r="M18" s="397"/>
      <c r="N18" s="398">
        <v>338085693.68000001</v>
      </c>
      <c r="O18" s="397"/>
      <c r="P18" s="399"/>
    </row>
    <row r="19" spans="2:16" ht="22.15" customHeight="1" x14ac:dyDescent="0.2">
      <c r="B19" s="394" t="s">
        <v>256</v>
      </c>
      <c r="C19" s="395"/>
      <c r="D19" s="395"/>
      <c r="E19" s="395"/>
      <c r="F19" s="395"/>
      <c r="G19" s="395"/>
      <c r="H19" s="130">
        <v>173779830</v>
      </c>
      <c r="I19" s="130">
        <v>-554277.14</v>
      </c>
      <c r="J19" s="130">
        <v>173225552.86000001</v>
      </c>
      <c r="K19" s="130">
        <v>21846173.039999999</v>
      </c>
      <c r="L19" s="396">
        <v>20539921.59</v>
      </c>
      <c r="M19" s="397"/>
      <c r="N19" s="398">
        <v>151379379.81999999</v>
      </c>
      <c r="O19" s="397"/>
      <c r="P19" s="399"/>
    </row>
    <row r="20" spans="2:16" ht="22.15" customHeight="1" x14ac:dyDescent="0.2">
      <c r="B20" s="394" t="s">
        <v>255</v>
      </c>
      <c r="C20" s="395"/>
      <c r="D20" s="395"/>
      <c r="E20" s="395"/>
      <c r="F20" s="395"/>
      <c r="G20" s="395"/>
      <c r="H20" s="130">
        <v>378302637</v>
      </c>
      <c r="I20" s="130">
        <v>-57404785.049999997</v>
      </c>
      <c r="J20" s="130">
        <v>320897851.94999999</v>
      </c>
      <c r="K20" s="130">
        <v>89018807.599999994</v>
      </c>
      <c r="L20" s="396">
        <v>86621557.930000007</v>
      </c>
      <c r="M20" s="397"/>
      <c r="N20" s="398">
        <v>231879044.34999999</v>
      </c>
      <c r="O20" s="397"/>
      <c r="P20" s="399"/>
    </row>
    <row r="21" spans="2:16" ht="24" customHeight="1" x14ac:dyDescent="0.2">
      <c r="B21" s="394" t="s">
        <v>254</v>
      </c>
      <c r="C21" s="395"/>
      <c r="D21" s="395"/>
      <c r="E21" s="395"/>
      <c r="F21" s="395"/>
      <c r="G21" s="395"/>
      <c r="H21" s="130">
        <v>174586236</v>
      </c>
      <c r="I21" s="130">
        <v>2318.0300000000002</v>
      </c>
      <c r="J21" s="130">
        <v>174588554.03</v>
      </c>
      <c r="K21" s="130">
        <v>15188451.609999999</v>
      </c>
      <c r="L21" s="396">
        <v>13840723.859999999</v>
      </c>
      <c r="M21" s="397"/>
      <c r="N21" s="398">
        <v>159400102.41999999</v>
      </c>
      <c r="O21" s="397"/>
      <c r="P21" s="399"/>
    </row>
    <row r="22" spans="2:16" ht="22.9" customHeight="1" x14ac:dyDescent="0.2">
      <c r="B22" s="394" t="s">
        <v>253</v>
      </c>
      <c r="C22" s="395"/>
      <c r="D22" s="395"/>
      <c r="E22" s="395"/>
      <c r="F22" s="395"/>
      <c r="G22" s="395"/>
      <c r="H22" s="130">
        <v>20226055</v>
      </c>
      <c r="I22" s="130">
        <v>-169022.55</v>
      </c>
      <c r="J22" s="130">
        <v>20057032.449999999</v>
      </c>
      <c r="K22" s="130">
        <v>1457201.65</v>
      </c>
      <c r="L22" s="396">
        <v>1430121.2</v>
      </c>
      <c r="M22" s="397"/>
      <c r="N22" s="398">
        <v>18599830.800000001</v>
      </c>
      <c r="O22" s="397"/>
      <c r="P22" s="399"/>
    </row>
    <row r="23" spans="2:16" ht="23.45" customHeight="1" x14ac:dyDescent="0.2">
      <c r="B23" s="394" t="s">
        <v>252</v>
      </c>
      <c r="C23" s="395"/>
      <c r="D23" s="395"/>
      <c r="E23" s="395"/>
      <c r="F23" s="395"/>
      <c r="G23" s="395"/>
      <c r="H23" s="130">
        <v>54755167</v>
      </c>
      <c r="I23" s="130">
        <v>1544112.61</v>
      </c>
      <c r="J23" s="130">
        <v>56299279.609999999</v>
      </c>
      <c r="K23" s="130">
        <v>16411268.15</v>
      </c>
      <c r="L23" s="396">
        <v>15782825.939999999</v>
      </c>
      <c r="M23" s="397"/>
      <c r="N23" s="398">
        <v>39888011.460000001</v>
      </c>
      <c r="O23" s="397"/>
      <c r="P23" s="399"/>
    </row>
    <row r="24" spans="2:16" ht="22.15" customHeight="1" x14ac:dyDescent="0.2">
      <c r="B24" s="394" t="s">
        <v>251</v>
      </c>
      <c r="C24" s="395"/>
      <c r="D24" s="395"/>
      <c r="E24" s="395"/>
      <c r="F24" s="395"/>
      <c r="G24" s="395"/>
      <c r="H24" s="130">
        <v>115753226</v>
      </c>
      <c r="I24" s="130">
        <v>18037861.350000001</v>
      </c>
      <c r="J24" s="130">
        <v>133791087.34999999</v>
      </c>
      <c r="K24" s="130">
        <v>38985348.520000003</v>
      </c>
      <c r="L24" s="396">
        <v>37234123.490000002</v>
      </c>
      <c r="M24" s="397"/>
      <c r="N24" s="398">
        <v>94805738.829999998</v>
      </c>
      <c r="O24" s="397"/>
      <c r="P24" s="399"/>
    </row>
    <row r="25" spans="2:16" ht="22.15" customHeight="1" x14ac:dyDescent="0.2">
      <c r="B25" s="394" t="s">
        <v>250</v>
      </c>
      <c r="C25" s="395"/>
      <c r="D25" s="395"/>
      <c r="E25" s="395"/>
      <c r="F25" s="395"/>
      <c r="G25" s="395"/>
      <c r="H25" s="130">
        <v>55640719</v>
      </c>
      <c r="I25" s="130">
        <v>17274</v>
      </c>
      <c r="J25" s="130">
        <v>55657993</v>
      </c>
      <c r="K25" s="130">
        <v>8351188.3399999999</v>
      </c>
      <c r="L25" s="396">
        <v>8005550.46</v>
      </c>
      <c r="M25" s="397"/>
      <c r="N25" s="398">
        <v>47306804.659999996</v>
      </c>
      <c r="O25" s="397"/>
      <c r="P25" s="399"/>
    </row>
    <row r="26" spans="2:16" ht="27.6" customHeight="1" x14ac:dyDescent="0.2">
      <c r="B26" s="394" t="s">
        <v>249</v>
      </c>
      <c r="C26" s="395"/>
      <c r="D26" s="395"/>
      <c r="E26" s="395"/>
      <c r="F26" s="395"/>
      <c r="G26" s="395"/>
      <c r="H26" s="130">
        <v>40818555</v>
      </c>
      <c r="I26" s="130">
        <v>3593996.49</v>
      </c>
      <c r="J26" s="130">
        <v>44412551.490000002</v>
      </c>
      <c r="K26" s="130">
        <v>10715399.48</v>
      </c>
      <c r="L26" s="396">
        <v>10229637.4</v>
      </c>
      <c r="M26" s="397"/>
      <c r="N26" s="398">
        <v>33697152.009999998</v>
      </c>
      <c r="O26" s="397"/>
      <c r="P26" s="399"/>
    </row>
    <row r="27" spans="2:16" ht="25.15" customHeight="1" x14ac:dyDescent="0.2">
      <c r="B27" s="394" t="s">
        <v>248</v>
      </c>
      <c r="C27" s="395"/>
      <c r="D27" s="395"/>
      <c r="E27" s="395"/>
      <c r="F27" s="395"/>
      <c r="G27" s="395"/>
      <c r="H27" s="130">
        <v>752736134</v>
      </c>
      <c r="I27" s="130">
        <v>2392011.2999999998</v>
      </c>
      <c r="J27" s="130">
        <v>755128145.29999995</v>
      </c>
      <c r="K27" s="130">
        <v>49195470.609999999</v>
      </c>
      <c r="L27" s="396">
        <v>47941373.780000001</v>
      </c>
      <c r="M27" s="397"/>
      <c r="N27" s="398">
        <v>705932674.69000006</v>
      </c>
      <c r="O27" s="397"/>
      <c r="P27" s="399"/>
    </row>
    <row r="28" spans="2:16" ht="22.15" customHeight="1" x14ac:dyDescent="0.2">
      <c r="B28" s="394" t="s">
        <v>247</v>
      </c>
      <c r="C28" s="395"/>
      <c r="D28" s="395"/>
      <c r="E28" s="395"/>
      <c r="F28" s="395"/>
      <c r="G28" s="395"/>
      <c r="H28" s="130">
        <v>74335766</v>
      </c>
      <c r="I28" s="130">
        <v>0</v>
      </c>
      <c r="J28" s="130">
        <v>74335766</v>
      </c>
      <c r="K28" s="130">
        <v>16726662.85</v>
      </c>
      <c r="L28" s="396">
        <v>16306332.880000001</v>
      </c>
      <c r="M28" s="397"/>
      <c r="N28" s="398">
        <v>57609103.149999999</v>
      </c>
      <c r="O28" s="397"/>
      <c r="P28" s="399"/>
    </row>
    <row r="29" spans="2:16" ht="23.45" customHeight="1" x14ac:dyDescent="0.2">
      <c r="B29" s="394" t="s">
        <v>246</v>
      </c>
      <c r="C29" s="395"/>
      <c r="D29" s="395"/>
      <c r="E29" s="395"/>
      <c r="F29" s="395"/>
      <c r="G29" s="395"/>
      <c r="H29" s="130">
        <v>42884935</v>
      </c>
      <c r="I29" s="130">
        <v>-29361.4</v>
      </c>
      <c r="J29" s="130">
        <v>42855573.600000001</v>
      </c>
      <c r="K29" s="130">
        <v>6711698.6699999999</v>
      </c>
      <c r="L29" s="396">
        <v>6559671.75</v>
      </c>
      <c r="M29" s="397"/>
      <c r="N29" s="398">
        <v>36143874.93</v>
      </c>
      <c r="O29" s="397"/>
      <c r="P29" s="399"/>
    </row>
    <row r="30" spans="2:16" ht="22.15" customHeight="1" x14ac:dyDescent="0.2">
      <c r="B30" s="394" t="s">
        <v>245</v>
      </c>
      <c r="C30" s="395"/>
      <c r="D30" s="395"/>
      <c r="E30" s="395"/>
      <c r="F30" s="395"/>
      <c r="G30" s="395"/>
      <c r="H30" s="130">
        <v>621578449</v>
      </c>
      <c r="I30" s="130">
        <v>6182315.1500000004</v>
      </c>
      <c r="J30" s="130">
        <v>627760764.14999998</v>
      </c>
      <c r="K30" s="130">
        <v>121384804.06</v>
      </c>
      <c r="L30" s="396">
        <v>115298300.98</v>
      </c>
      <c r="M30" s="397"/>
      <c r="N30" s="398">
        <v>506375960.08999997</v>
      </c>
      <c r="O30" s="397"/>
      <c r="P30" s="399"/>
    </row>
    <row r="31" spans="2:16" ht="22.15" customHeight="1" x14ac:dyDescent="0.2">
      <c r="B31" s="394" t="s">
        <v>244</v>
      </c>
      <c r="C31" s="395"/>
      <c r="D31" s="395"/>
      <c r="E31" s="395"/>
      <c r="F31" s="395"/>
      <c r="G31" s="395"/>
      <c r="H31" s="130">
        <v>104547671</v>
      </c>
      <c r="I31" s="130">
        <v>-1591626.75</v>
      </c>
      <c r="J31" s="130">
        <v>102956044.25</v>
      </c>
      <c r="K31" s="130">
        <v>12915171.9</v>
      </c>
      <c r="L31" s="396">
        <v>12816576.01</v>
      </c>
      <c r="M31" s="397"/>
      <c r="N31" s="398">
        <v>90040872.349999994</v>
      </c>
      <c r="O31" s="397"/>
      <c r="P31" s="399"/>
    </row>
    <row r="32" spans="2:16" ht="22.15" customHeight="1" x14ac:dyDescent="0.2">
      <c r="B32" s="394" t="s">
        <v>243</v>
      </c>
      <c r="C32" s="395"/>
      <c r="D32" s="395"/>
      <c r="E32" s="395"/>
      <c r="F32" s="395"/>
      <c r="G32" s="395"/>
      <c r="H32" s="130">
        <v>19337632</v>
      </c>
      <c r="I32" s="130">
        <v>0</v>
      </c>
      <c r="J32" s="130">
        <v>19337632</v>
      </c>
      <c r="K32" s="130">
        <v>3693810.88</v>
      </c>
      <c r="L32" s="396">
        <v>3594420.05</v>
      </c>
      <c r="M32" s="397"/>
      <c r="N32" s="398">
        <v>15643821.119999999</v>
      </c>
      <c r="O32" s="397"/>
      <c r="P32" s="399"/>
    </row>
    <row r="33" spans="2:16" ht="22.15" customHeight="1" x14ac:dyDescent="0.2">
      <c r="B33" s="394" t="s">
        <v>242</v>
      </c>
      <c r="C33" s="395"/>
      <c r="D33" s="395"/>
      <c r="E33" s="395"/>
      <c r="F33" s="395"/>
      <c r="G33" s="395"/>
      <c r="H33" s="130">
        <v>408362202</v>
      </c>
      <c r="I33" s="130">
        <v>1700216.36</v>
      </c>
      <c r="J33" s="130">
        <v>410062418.36000001</v>
      </c>
      <c r="K33" s="130">
        <v>83834079.159999996</v>
      </c>
      <c r="L33" s="396">
        <v>79015082.450000003</v>
      </c>
      <c r="M33" s="397"/>
      <c r="N33" s="398">
        <v>326228339.19999999</v>
      </c>
      <c r="O33" s="397"/>
      <c r="P33" s="399"/>
    </row>
    <row r="34" spans="2:16" ht="22.15" customHeight="1" x14ac:dyDescent="0.2">
      <c r="B34" s="394" t="s">
        <v>241</v>
      </c>
      <c r="C34" s="395"/>
      <c r="D34" s="395"/>
      <c r="E34" s="395"/>
      <c r="F34" s="395"/>
      <c r="G34" s="395"/>
      <c r="H34" s="130">
        <v>269252265</v>
      </c>
      <c r="I34" s="130">
        <v>209776</v>
      </c>
      <c r="J34" s="130">
        <v>269462041</v>
      </c>
      <c r="K34" s="130">
        <v>101703959.41</v>
      </c>
      <c r="L34" s="396">
        <v>101703959.41</v>
      </c>
      <c r="M34" s="397"/>
      <c r="N34" s="398">
        <v>167758081.59</v>
      </c>
      <c r="O34" s="397"/>
      <c r="P34" s="399"/>
    </row>
    <row r="35" spans="2:16" ht="22.15" customHeight="1" x14ac:dyDescent="0.2">
      <c r="B35" s="394" t="s">
        <v>240</v>
      </c>
      <c r="C35" s="395"/>
      <c r="D35" s="395"/>
      <c r="E35" s="395"/>
      <c r="F35" s="395"/>
      <c r="G35" s="395"/>
      <c r="H35" s="130">
        <v>219870069</v>
      </c>
      <c r="I35" s="130">
        <v>158529</v>
      </c>
      <c r="J35" s="130">
        <v>220028598</v>
      </c>
      <c r="K35" s="130">
        <v>57229776</v>
      </c>
      <c r="L35" s="396">
        <v>57229776</v>
      </c>
      <c r="M35" s="397"/>
      <c r="N35" s="398">
        <v>162798822</v>
      </c>
      <c r="O35" s="397"/>
      <c r="P35" s="399"/>
    </row>
    <row r="36" spans="2:16" ht="22.15" customHeight="1" x14ac:dyDescent="0.2">
      <c r="B36" s="394" t="s">
        <v>239</v>
      </c>
      <c r="C36" s="395"/>
      <c r="D36" s="395"/>
      <c r="E36" s="395"/>
      <c r="F36" s="395"/>
      <c r="G36" s="395"/>
      <c r="H36" s="130">
        <v>289413879</v>
      </c>
      <c r="I36" s="130">
        <v>660762.1</v>
      </c>
      <c r="J36" s="130">
        <v>290074641.10000002</v>
      </c>
      <c r="K36" s="130">
        <v>72353460</v>
      </c>
      <c r="L36" s="396">
        <v>72353460</v>
      </c>
      <c r="M36" s="397"/>
      <c r="N36" s="398">
        <v>217721181.09999999</v>
      </c>
      <c r="O36" s="397"/>
      <c r="P36" s="399"/>
    </row>
    <row r="37" spans="2:16" ht="22.15" customHeight="1" x14ac:dyDescent="0.2">
      <c r="B37" s="394" t="s">
        <v>238</v>
      </c>
      <c r="C37" s="395"/>
      <c r="D37" s="395"/>
      <c r="E37" s="395"/>
      <c r="F37" s="395"/>
      <c r="G37" s="395"/>
      <c r="H37" s="130">
        <v>189786294</v>
      </c>
      <c r="I37" s="130">
        <v>0</v>
      </c>
      <c r="J37" s="130">
        <v>189786294</v>
      </c>
      <c r="K37" s="130">
        <v>47311142</v>
      </c>
      <c r="L37" s="396">
        <v>44842169</v>
      </c>
      <c r="M37" s="397"/>
      <c r="N37" s="398">
        <v>142475152</v>
      </c>
      <c r="O37" s="397"/>
      <c r="P37" s="399"/>
    </row>
    <row r="38" spans="2:16" ht="22.15" customHeight="1" x14ac:dyDescent="0.2">
      <c r="B38" s="394" t="s">
        <v>237</v>
      </c>
      <c r="C38" s="395"/>
      <c r="D38" s="395"/>
      <c r="E38" s="395"/>
      <c r="F38" s="395"/>
      <c r="G38" s="395"/>
      <c r="H38" s="130">
        <v>1903977331</v>
      </c>
      <c r="I38" s="130">
        <v>76519900.840000004</v>
      </c>
      <c r="J38" s="130">
        <v>1980497231.8399999</v>
      </c>
      <c r="K38" s="130">
        <v>472478553.18000001</v>
      </c>
      <c r="L38" s="396">
        <v>434430287.37</v>
      </c>
      <c r="M38" s="397"/>
      <c r="N38" s="398">
        <v>1508018678.6600001</v>
      </c>
      <c r="O38" s="397"/>
      <c r="P38" s="399"/>
    </row>
    <row r="39" spans="2:16" ht="22.15" customHeight="1" x14ac:dyDescent="0.2">
      <c r="B39" s="394" t="s">
        <v>236</v>
      </c>
      <c r="C39" s="395"/>
      <c r="D39" s="395"/>
      <c r="E39" s="395"/>
      <c r="F39" s="395"/>
      <c r="G39" s="395"/>
      <c r="H39" s="130">
        <v>107160000</v>
      </c>
      <c r="I39" s="130">
        <v>0</v>
      </c>
      <c r="J39" s="130">
        <v>107160000</v>
      </c>
      <c r="K39" s="130">
        <v>20050000</v>
      </c>
      <c r="L39" s="396">
        <v>20050000</v>
      </c>
      <c r="M39" s="397"/>
      <c r="N39" s="398">
        <v>87110000</v>
      </c>
      <c r="O39" s="397"/>
      <c r="P39" s="399"/>
    </row>
    <row r="40" spans="2:16" ht="23.45" customHeight="1" x14ac:dyDescent="0.2">
      <c r="B40" s="394" t="s">
        <v>235</v>
      </c>
      <c r="C40" s="395"/>
      <c r="D40" s="395"/>
      <c r="E40" s="395"/>
      <c r="F40" s="395"/>
      <c r="G40" s="395"/>
      <c r="H40" s="130">
        <v>2149002002</v>
      </c>
      <c r="I40" s="130">
        <v>299898.8</v>
      </c>
      <c r="J40" s="130">
        <v>2149301900.8000002</v>
      </c>
      <c r="K40" s="130">
        <v>518644243.77999997</v>
      </c>
      <c r="L40" s="396">
        <v>518644243.77999997</v>
      </c>
      <c r="M40" s="397"/>
      <c r="N40" s="398">
        <v>1630657657.02</v>
      </c>
      <c r="O40" s="397"/>
      <c r="P40" s="399"/>
    </row>
    <row r="41" spans="2:16" ht="22.15" customHeight="1" x14ac:dyDescent="0.2">
      <c r="B41" s="412" t="s">
        <v>222</v>
      </c>
      <c r="C41" s="397"/>
      <c r="D41" s="397"/>
      <c r="E41" s="397"/>
      <c r="F41" s="397"/>
      <c r="G41" s="397"/>
      <c r="H41" s="132">
        <v>9555837774</v>
      </c>
      <c r="I41" s="132">
        <v>771734283.58000004</v>
      </c>
      <c r="J41" s="132">
        <v>10327572057.58</v>
      </c>
      <c r="K41" s="132">
        <v>2488095356.98</v>
      </c>
      <c r="L41" s="413">
        <v>2400791161.0900002</v>
      </c>
      <c r="M41" s="397"/>
      <c r="N41" s="414">
        <v>7839476700.6000004</v>
      </c>
      <c r="O41" s="397"/>
      <c r="P41" s="399"/>
    </row>
    <row r="42" spans="2:16" ht="22.15" customHeight="1" x14ac:dyDescent="0.2">
      <c r="B42" s="394" t="s">
        <v>263</v>
      </c>
      <c r="C42" s="395"/>
      <c r="D42" s="395"/>
      <c r="E42" s="395"/>
      <c r="F42" s="395"/>
      <c r="G42" s="395"/>
      <c r="H42" s="130">
        <v>0</v>
      </c>
      <c r="I42" s="130">
        <v>0</v>
      </c>
      <c r="J42" s="130">
        <v>0</v>
      </c>
      <c r="K42" s="130">
        <v>0</v>
      </c>
      <c r="L42" s="396">
        <v>0</v>
      </c>
      <c r="M42" s="397"/>
      <c r="N42" s="398">
        <v>0</v>
      </c>
      <c r="O42" s="397"/>
      <c r="P42" s="399"/>
    </row>
    <row r="43" spans="2:16" ht="22.15" customHeight="1" x14ac:dyDescent="0.2">
      <c r="B43" s="394" t="s">
        <v>262</v>
      </c>
      <c r="C43" s="395"/>
      <c r="D43" s="395"/>
      <c r="E43" s="395"/>
      <c r="F43" s="395"/>
      <c r="G43" s="395"/>
      <c r="H43" s="130">
        <v>44264751</v>
      </c>
      <c r="I43" s="130">
        <v>19974574.359999999</v>
      </c>
      <c r="J43" s="130">
        <v>64239325.359999999</v>
      </c>
      <c r="K43" s="130">
        <v>15740941.51</v>
      </c>
      <c r="L43" s="396">
        <v>15740941.51</v>
      </c>
      <c r="M43" s="397"/>
      <c r="N43" s="398">
        <v>48498383.850000001</v>
      </c>
      <c r="O43" s="397"/>
      <c r="P43" s="399"/>
    </row>
    <row r="44" spans="2:16" ht="22.15" customHeight="1" x14ac:dyDescent="0.2">
      <c r="B44" s="394" t="s">
        <v>261</v>
      </c>
      <c r="C44" s="395"/>
      <c r="D44" s="395"/>
      <c r="E44" s="395"/>
      <c r="F44" s="395"/>
      <c r="G44" s="395"/>
      <c r="H44" s="130">
        <v>0</v>
      </c>
      <c r="I44" s="130">
        <v>0</v>
      </c>
      <c r="J44" s="130">
        <v>0</v>
      </c>
      <c r="K44" s="130">
        <v>0</v>
      </c>
      <c r="L44" s="396">
        <v>0</v>
      </c>
      <c r="M44" s="397"/>
      <c r="N44" s="398">
        <v>0</v>
      </c>
      <c r="O44" s="397"/>
      <c r="P44" s="399"/>
    </row>
    <row r="45" spans="2:16" ht="22.15" customHeight="1" x14ac:dyDescent="0.2">
      <c r="B45" s="394" t="s">
        <v>260</v>
      </c>
      <c r="C45" s="395"/>
      <c r="D45" s="395"/>
      <c r="E45" s="395"/>
      <c r="F45" s="395"/>
      <c r="G45" s="395"/>
      <c r="H45" s="130">
        <v>0</v>
      </c>
      <c r="I45" s="130">
        <v>0</v>
      </c>
      <c r="J45" s="130">
        <v>0</v>
      </c>
      <c r="K45" s="130">
        <v>0</v>
      </c>
      <c r="L45" s="396">
        <v>0</v>
      </c>
      <c r="M45" s="397"/>
      <c r="N45" s="398">
        <v>0</v>
      </c>
      <c r="O45" s="397"/>
      <c r="P45" s="399"/>
    </row>
    <row r="46" spans="2:16" ht="22.15" customHeight="1" x14ac:dyDescent="0.2">
      <c r="B46" s="394" t="s">
        <v>259</v>
      </c>
      <c r="C46" s="395"/>
      <c r="D46" s="395"/>
      <c r="E46" s="395"/>
      <c r="F46" s="395"/>
      <c r="G46" s="395"/>
      <c r="H46" s="130">
        <v>0</v>
      </c>
      <c r="I46" s="130">
        <v>0</v>
      </c>
      <c r="J46" s="130">
        <v>0</v>
      </c>
      <c r="K46" s="130">
        <v>0</v>
      </c>
      <c r="L46" s="396">
        <v>0</v>
      </c>
      <c r="M46" s="397"/>
      <c r="N46" s="398">
        <v>0</v>
      </c>
      <c r="O46" s="397"/>
      <c r="P46" s="399"/>
    </row>
    <row r="47" spans="2:16" ht="22.15" customHeight="1" x14ac:dyDescent="0.2">
      <c r="B47" s="394" t="s">
        <v>258</v>
      </c>
      <c r="C47" s="395"/>
      <c r="D47" s="395"/>
      <c r="E47" s="395"/>
      <c r="F47" s="395"/>
      <c r="G47" s="395"/>
      <c r="H47" s="130">
        <v>0</v>
      </c>
      <c r="I47" s="130">
        <v>0</v>
      </c>
      <c r="J47" s="130">
        <v>0</v>
      </c>
      <c r="K47" s="130">
        <v>0</v>
      </c>
      <c r="L47" s="396">
        <v>0</v>
      </c>
      <c r="M47" s="397"/>
      <c r="N47" s="398">
        <v>0</v>
      </c>
      <c r="O47" s="397"/>
      <c r="P47" s="399"/>
    </row>
    <row r="48" spans="2:16" ht="22.15" customHeight="1" x14ac:dyDescent="0.2">
      <c r="B48" s="394" t="s">
        <v>257</v>
      </c>
      <c r="C48" s="395"/>
      <c r="D48" s="395"/>
      <c r="E48" s="395"/>
      <c r="F48" s="395"/>
      <c r="G48" s="395"/>
      <c r="H48" s="130">
        <v>4174217520</v>
      </c>
      <c r="I48" s="130">
        <v>97727696.840000004</v>
      </c>
      <c r="J48" s="130">
        <v>4271945216.8400002</v>
      </c>
      <c r="K48" s="130">
        <v>936280600.12</v>
      </c>
      <c r="L48" s="396">
        <v>849220203.23000002</v>
      </c>
      <c r="M48" s="397"/>
      <c r="N48" s="398">
        <v>3335664616.7199998</v>
      </c>
      <c r="O48" s="397"/>
      <c r="P48" s="399"/>
    </row>
    <row r="49" spans="2:16" ht="22.15" customHeight="1" x14ac:dyDescent="0.2">
      <c r="B49" s="406" t="s">
        <v>256</v>
      </c>
      <c r="C49" s="407"/>
      <c r="D49" s="407"/>
      <c r="E49" s="407"/>
      <c r="F49" s="407"/>
      <c r="G49" s="407"/>
      <c r="H49" s="131">
        <v>4224132</v>
      </c>
      <c r="I49" s="131">
        <v>17930915.379999999</v>
      </c>
      <c r="J49" s="131">
        <v>22155047.379999999</v>
      </c>
      <c r="K49" s="131">
        <v>1540769.84</v>
      </c>
      <c r="L49" s="408">
        <v>1540769.84</v>
      </c>
      <c r="M49" s="409"/>
      <c r="N49" s="410">
        <v>20614277.539999999</v>
      </c>
      <c r="O49" s="409"/>
      <c r="P49" s="411"/>
    </row>
    <row r="50" spans="2:16" ht="22.15" customHeight="1" x14ac:dyDescent="0.2">
      <c r="B50" s="394" t="s">
        <v>255</v>
      </c>
      <c r="C50" s="395"/>
      <c r="D50" s="395"/>
      <c r="E50" s="395"/>
      <c r="F50" s="395"/>
      <c r="G50" s="395"/>
      <c r="H50" s="130">
        <v>0</v>
      </c>
      <c r="I50" s="130">
        <v>11978289.07</v>
      </c>
      <c r="J50" s="130">
        <v>11978289.07</v>
      </c>
      <c r="K50" s="130">
        <v>5290349.24</v>
      </c>
      <c r="L50" s="396">
        <v>5290349.24</v>
      </c>
      <c r="M50" s="397"/>
      <c r="N50" s="398">
        <v>6687939.8300000001</v>
      </c>
      <c r="O50" s="397"/>
      <c r="P50" s="399"/>
    </row>
    <row r="51" spans="2:16" ht="22.15" customHeight="1" x14ac:dyDescent="0.2">
      <c r="B51" s="394" t="s">
        <v>254</v>
      </c>
      <c r="C51" s="395"/>
      <c r="D51" s="395"/>
      <c r="E51" s="395"/>
      <c r="F51" s="395"/>
      <c r="G51" s="395"/>
      <c r="H51" s="130">
        <v>28317550</v>
      </c>
      <c r="I51" s="130">
        <v>2276225.12</v>
      </c>
      <c r="J51" s="130">
        <v>30593775.120000001</v>
      </c>
      <c r="K51" s="130">
        <v>2276225.12</v>
      </c>
      <c r="L51" s="396">
        <v>2276225.12</v>
      </c>
      <c r="M51" s="397"/>
      <c r="N51" s="398">
        <v>28317550</v>
      </c>
      <c r="O51" s="397"/>
      <c r="P51" s="399"/>
    </row>
    <row r="52" spans="2:16" ht="22.15" customHeight="1" x14ac:dyDescent="0.2">
      <c r="B52" s="394" t="s">
        <v>253</v>
      </c>
      <c r="C52" s="395"/>
      <c r="D52" s="395"/>
      <c r="E52" s="395"/>
      <c r="F52" s="395"/>
      <c r="G52" s="395"/>
      <c r="H52" s="130">
        <v>0</v>
      </c>
      <c r="I52" s="130">
        <v>0</v>
      </c>
      <c r="J52" s="130">
        <v>0</v>
      </c>
      <c r="K52" s="130">
        <v>0</v>
      </c>
      <c r="L52" s="396">
        <v>0</v>
      </c>
      <c r="M52" s="397"/>
      <c r="N52" s="398">
        <v>0</v>
      </c>
      <c r="O52" s="397"/>
      <c r="P52" s="399"/>
    </row>
    <row r="53" spans="2:16" ht="22.15" customHeight="1" x14ac:dyDescent="0.2">
      <c r="B53" s="394" t="s">
        <v>252</v>
      </c>
      <c r="C53" s="395"/>
      <c r="D53" s="395"/>
      <c r="E53" s="395"/>
      <c r="F53" s="395"/>
      <c r="G53" s="395"/>
      <c r="H53" s="130">
        <v>0</v>
      </c>
      <c r="I53" s="130">
        <v>0</v>
      </c>
      <c r="J53" s="130">
        <v>0</v>
      </c>
      <c r="K53" s="130">
        <v>0</v>
      </c>
      <c r="L53" s="396">
        <v>0</v>
      </c>
      <c r="M53" s="397"/>
      <c r="N53" s="398">
        <v>0</v>
      </c>
      <c r="O53" s="397"/>
      <c r="P53" s="399"/>
    </row>
    <row r="54" spans="2:16" ht="22.15" customHeight="1" x14ac:dyDescent="0.2">
      <c r="B54" s="394" t="s">
        <v>251</v>
      </c>
      <c r="C54" s="395"/>
      <c r="D54" s="395"/>
      <c r="E54" s="395"/>
      <c r="F54" s="395"/>
      <c r="G54" s="395"/>
      <c r="H54" s="130">
        <v>0</v>
      </c>
      <c r="I54" s="130">
        <v>0</v>
      </c>
      <c r="J54" s="130">
        <v>0</v>
      </c>
      <c r="K54" s="130">
        <v>0</v>
      </c>
      <c r="L54" s="396">
        <v>0</v>
      </c>
      <c r="M54" s="397"/>
      <c r="N54" s="398">
        <v>0</v>
      </c>
      <c r="O54" s="397"/>
      <c r="P54" s="399"/>
    </row>
    <row r="55" spans="2:16" ht="22.15" customHeight="1" x14ac:dyDescent="0.2">
      <c r="B55" s="394" t="s">
        <v>250</v>
      </c>
      <c r="C55" s="395"/>
      <c r="D55" s="395"/>
      <c r="E55" s="395"/>
      <c r="F55" s="395"/>
      <c r="G55" s="395"/>
      <c r="H55" s="130">
        <v>0</v>
      </c>
      <c r="I55" s="130">
        <v>0</v>
      </c>
      <c r="J55" s="130">
        <v>0</v>
      </c>
      <c r="K55" s="130">
        <v>0</v>
      </c>
      <c r="L55" s="396">
        <v>0</v>
      </c>
      <c r="M55" s="397"/>
      <c r="N55" s="398">
        <v>0</v>
      </c>
      <c r="O55" s="397"/>
      <c r="P55" s="399"/>
    </row>
    <row r="56" spans="2:16" ht="27.6" customHeight="1" x14ac:dyDescent="0.2">
      <c r="B56" s="394" t="s">
        <v>249</v>
      </c>
      <c r="C56" s="395"/>
      <c r="D56" s="395"/>
      <c r="E56" s="395"/>
      <c r="F56" s="395"/>
      <c r="G56" s="395"/>
      <c r="H56" s="130">
        <v>0</v>
      </c>
      <c r="I56" s="130">
        <v>2473365.1</v>
      </c>
      <c r="J56" s="130">
        <v>2473365.1</v>
      </c>
      <c r="K56" s="130">
        <v>301288.03000000003</v>
      </c>
      <c r="L56" s="396">
        <v>301288.03000000003</v>
      </c>
      <c r="M56" s="397"/>
      <c r="N56" s="398">
        <v>2172077.0699999998</v>
      </c>
      <c r="O56" s="397"/>
      <c r="P56" s="399"/>
    </row>
    <row r="57" spans="2:16" ht="24.6" customHeight="1" x14ac:dyDescent="0.2">
      <c r="B57" s="394" t="s">
        <v>248</v>
      </c>
      <c r="C57" s="395"/>
      <c r="D57" s="395"/>
      <c r="E57" s="395"/>
      <c r="F57" s="395"/>
      <c r="G57" s="395"/>
      <c r="H57" s="130">
        <v>390716854</v>
      </c>
      <c r="I57" s="130">
        <v>98187157.590000004</v>
      </c>
      <c r="J57" s="130">
        <v>488904011.58999997</v>
      </c>
      <c r="K57" s="130">
        <v>33730219.649999999</v>
      </c>
      <c r="L57" s="396">
        <v>33730219.649999999</v>
      </c>
      <c r="M57" s="397"/>
      <c r="N57" s="398">
        <v>455173791.94</v>
      </c>
      <c r="O57" s="397"/>
      <c r="P57" s="399"/>
    </row>
    <row r="58" spans="2:16" ht="22.15" customHeight="1" x14ac:dyDescent="0.2">
      <c r="B58" s="394" t="s">
        <v>247</v>
      </c>
      <c r="C58" s="395"/>
      <c r="D58" s="395"/>
      <c r="E58" s="395"/>
      <c r="F58" s="395"/>
      <c r="G58" s="395"/>
      <c r="H58" s="130">
        <v>0</v>
      </c>
      <c r="I58" s="130">
        <v>0</v>
      </c>
      <c r="J58" s="130">
        <v>0</v>
      </c>
      <c r="K58" s="130">
        <v>0</v>
      </c>
      <c r="L58" s="396">
        <v>0</v>
      </c>
      <c r="M58" s="397"/>
      <c r="N58" s="398">
        <v>0</v>
      </c>
      <c r="O58" s="397"/>
      <c r="P58" s="399"/>
    </row>
    <row r="59" spans="2:16" ht="22.15" customHeight="1" x14ac:dyDescent="0.2">
      <c r="B59" s="394" t="s">
        <v>246</v>
      </c>
      <c r="C59" s="395"/>
      <c r="D59" s="395"/>
      <c r="E59" s="395"/>
      <c r="F59" s="395"/>
      <c r="G59" s="395"/>
      <c r="H59" s="130">
        <v>0</v>
      </c>
      <c r="I59" s="130">
        <v>0</v>
      </c>
      <c r="J59" s="130">
        <v>0</v>
      </c>
      <c r="K59" s="130">
        <v>0</v>
      </c>
      <c r="L59" s="396">
        <v>0</v>
      </c>
      <c r="M59" s="397"/>
      <c r="N59" s="398">
        <v>0</v>
      </c>
      <c r="O59" s="397"/>
      <c r="P59" s="399"/>
    </row>
    <row r="60" spans="2:16" ht="22.15" customHeight="1" x14ac:dyDescent="0.2">
      <c r="B60" s="394" t="s">
        <v>245</v>
      </c>
      <c r="C60" s="395"/>
      <c r="D60" s="395"/>
      <c r="E60" s="395"/>
      <c r="F60" s="395"/>
      <c r="G60" s="395"/>
      <c r="H60" s="130">
        <v>56063520</v>
      </c>
      <c r="I60" s="130">
        <v>31989903.309999999</v>
      </c>
      <c r="J60" s="130">
        <v>88053423.310000002</v>
      </c>
      <c r="K60" s="130">
        <v>7003075.0599999996</v>
      </c>
      <c r="L60" s="396">
        <v>7003075.0599999996</v>
      </c>
      <c r="M60" s="397"/>
      <c r="N60" s="398">
        <v>81050348.25</v>
      </c>
      <c r="O60" s="397"/>
      <c r="P60" s="399"/>
    </row>
    <row r="61" spans="2:16" ht="22.15" customHeight="1" x14ac:dyDescent="0.2">
      <c r="B61" s="394" t="s">
        <v>244</v>
      </c>
      <c r="C61" s="395"/>
      <c r="D61" s="395"/>
      <c r="E61" s="395"/>
      <c r="F61" s="395"/>
      <c r="G61" s="395"/>
      <c r="H61" s="130">
        <v>0</v>
      </c>
      <c r="I61" s="130">
        <v>0</v>
      </c>
      <c r="J61" s="130">
        <v>0</v>
      </c>
      <c r="K61" s="130">
        <v>0</v>
      </c>
      <c r="L61" s="396">
        <v>0</v>
      </c>
      <c r="M61" s="397"/>
      <c r="N61" s="398">
        <v>0</v>
      </c>
      <c r="O61" s="397"/>
      <c r="P61" s="399"/>
    </row>
    <row r="62" spans="2:16" ht="22.15" customHeight="1" x14ac:dyDescent="0.2">
      <c r="B62" s="394" t="s">
        <v>243</v>
      </c>
      <c r="C62" s="395"/>
      <c r="D62" s="395"/>
      <c r="E62" s="395"/>
      <c r="F62" s="395"/>
      <c r="G62" s="395"/>
      <c r="H62" s="130">
        <v>0</v>
      </c>
      <c r="I62" s="130">
        <v>0</v>
      </c>
      <c r="J62" s="130">
        <v>0</v>
      </c>
      <c r="K62" s="130">
        <v>0</v>
      </c>
      <c r="L62" s="396">
        <v>0</v>
      </c>
      <c r="M62" s="397"/>
      <c r="N62" s="398">
        <v>0</v>
      </c>
      <c r="O62" s="397"/>
      <c r="P62" s="399"/>
    </row>
    <row r="63" spans="2:16" ht="22.15" customHeight="1" x14ac:dyDescent="0.2">
      <c r="B63" s="394" t="s">
        <v>242</v>
      </c>
      <c r="C63" s="395"/>
      <c r="D63" s="395"/>
      <c r="E63" s="395"/>
      <c r="F63" s="395"/>
      <c r="G63" s="395"/>
      <c r="H63" s="130">
        <v>30251082</v>
      </c>
      <c r="I63" s="130">
        <v>48037513.810000002</v>
      </c>
      <c r="J63" s="130">
        <v>78288595.810000002</v>
      </c>
      <c r="K63" s="130">
        <v>9752911.6300000008</v>
      </c>
      <c r="L63" s="396">
        <v>9752911.6300000008</v>
      </c>
      <c r="M63" s="397"/>
      <c r="N63" s="398">
        <v>68535684.180000007</v>
      </c>
      <c r="O63" s="397"/>
      <c r="P63" s="399"/>
    </row>
    <row r="64" spans="2:16" ht="22.15" customHeight="1" x14ac:dyDescent="0.2">
      <c r="B64" s="394" t="s">
        <v>241</v>
      </c>
      <c r="C64" s="395"/>
      <c r="D64" s="395"/>
      <c r="E64" s="395"/>
      <c r="F64" s="395"/>
      <c r="G64" s="395"/>
      <c r="H64" s="130">
        <v>0</v>
      </c>
      <c r="I64" s="130">
        <v>133728571.17</v>
      </c>
      <c r="J64" s="130">
        <v>133728571.17</v>
      </c>
      <c r="K64" s="130">
        <v>131878037.78</v>
      </c>
      <c r="L64" s="396">
        <v>131878037.78</v>
      </c>
      <c r="M64" s="397"/>
      <c r="N64" s="398">
        <v>1850533.39</v>
      </c>
      <c r="O64" s="397"/>
      <c r="P64" s="399"/>
    </row>
    <row r="65" spans="2:16" ht="22.15" customHeight="1" x14ac:dyDescent="0.2">
      <c r="B65" s="394" t="s">
        <v>240</v>
      </c>
      <c r="C65" s="395"/>
      <c r="D65" s="395"/>
      <c r="E65" s="395"/>
      <c r="F65" s="395"/>
      <c r="G65" s="395"/>
      <c r="H65" s="130">
        <v>0</v>
      </c>
      <c r="I65" s="130">
        <v>0</v>
      </c>
      <c r="J65" s="130">
        <v>0</v>
      </c>
      <c r="K65" s="130">
        <v>0</v>
      </c>
      <c r="L65" s="396">
        <v>0</v>
      </c>
      <c r="M65" s="397"/>
      <c r="N65" s="398">
        <v>0</v>
      </c>
      <c r="O65" s="397"/>
      <c r="P65" s="399"/>
    </row>
    <row r="66" spans="2:16" ht="22.15" customHeight="1" x14ac:dyDescent="0.2">
      <c r="B66" s="394" t="s">
        <v>239</v>
      </c>
      <c r="C66" s="395"/>
      <c r="D66" s="395"/>
      <c r="E66" s="395"/>
      <c r="F66" s="395"/>
      <c r="G66" s="395"/>
      <c r="H66" s="130">
        <v>0</v>
      </c>
      <c r="I66" s="130">
        <v>24763610.699999999</v>
      </c>
      <c r="J66" s="130">
        <v>24763610.699999999</v>
      </c>
      <c r="K66" s="130">
        <v>10167250.76</v>
      </c>
      <c r="L66" s="396">
        <v>10167250.76</v>
      </c>
      <c r="M66" s="397"/>
      <c r="N66" s="398">
        <v>14596359.939999999</v>
      </c>
      <c r="O66" s="397"/>
      <c r="P66" s="399"/>
    </row>
    <row r="67" spans="2:16" ht="22.15" customHeight="1" x14ac:dyDescent="0.2">
      <c r="B67" s="394" t="s">
        <v>238</v>
      </c>
      <c r="C67" s="395"/>
      <c r="D67" s="395"/>
      <c r="E67" s="395"/>
      <c r="F67" s="395"/>
      <c r="G67" s="395"/>
      <c r="H67" s="130">
        <v>0</v>
      </c>
      <c r="I67" s="130">
        <v>0</v>
      </c>
      <c r="J67" s="130">
        <v>0</v>
      </c>
      <c r="K67" s="130">
        <v>0</v>
      </c>
      <c r="L67" s="396">
        <v>0</v>
      </c>
      <c r="M67" s="397"/>
      <c r="N67" s="398">
        <v>0</v>
      </c>
      <c r="O67" s="397"/>
      <c r="P67" s="399"/>
    </row>
    <row r="68" spans="2:16" ht="22.15" customHeight="1" x14ac:dyDescent="0.2">
      <c r="B68" s="394" t="s">
        <v>237</v>
      </c>
      <c r="C68" s="395"/>
      <c r="D68" s="395"/>
      <c r="E68" s="395"/>
      <c r="F68" s="395"/>
      <c r="G68" s="395"/>
      <c r="H68" s="130">
        <v>3626060964</v>
      </c>
      <c r="I68" s="130">
        <v>238208937.56999999</v>
      </c>
      <c r="J68" s="130">
        <v>3864269901.5700002</v>
      </c>
      <c r="K68" s="130">
        <v>983908258.32000005</v>
      </c>
      <c r="L68" s="396">
        <v>983664459.32000005</v>
      </c>
      <c r="M68" s="397"/>
      <c r="N68" s="398">
        <v>2880361643.25</v>
      </c>
      <c r="O68" s="397"/>
      <c r="P68" s="399"/>
    </row>
    <row r="69" spans="2:16" ht="22.15" customHeight="1" x14ac:dyDescent="0.2">
      <c r="B69" s="394" t="s">
        <v>236</v>
      </c>
      <c r="C69" s="395"/>
      <c r="D69" s="395"/>
      <c r="E69" s="395"/>
      <c r="F69" s="395"/>
      <c r="G69" s="395"/>
      <c r="H69" s="130">
        <v>0</v>
      </c>
      <c r="I69" s="130">
        <v>13175000</v>
      </c>
      <c r="J69" s="130">
        <v>13175000</v>
      </c>
      <c r="K69" s="130">
        <v>0</v>
      </c>
      <c r="L69" s="396">
        <v>0</v>
      </c>
      <c r="M69" s="397"/>
      <c r="N69" s="398">
        <v>13175000</v>
      </c>
      <c r="O69" s="397"/>
      <c r="P69" s="399"/>
    </row>
    <row r="70" spans="2:16" ht="22.15" customHeight="1" x14ac:dyDescent="0.2">
      <c r="B70" s="394" t="s">
        <v>235</v>
      </c>
      <c r="C70" s="395"/>
      <c r="D70" s="395"/>
      <c r="E70" s="395"/>
      <c r="F70" s="395"/>
      <c r="G70" s="395"/>
      <c r="H70" s="130">
        <v>1201721401</v>
      </c>
      <c r="I70" s="130">
        <v>31282523.559999999</v>
      </c>
      <c r="J70" s="130">
        <v>1233003924.5599999</v>
      </c>
      <c r="K70" s="130">
        <v>350225429.92000002</v>
      </c>
      <c r="L70" s="396">
        <v>350225429.92000002</v>
      </c>
      <c r="M70" s="397"/>
      <c r="N70" s="398">
        <v>882778494.63999999</v>
      </c>
      <c r="O70" s="397"/>
      <c r="P70" s="399"/>
    </row>
    <row r="71" spans="2:16" ht="22.15" customHeight="1" x14ac:dyDescent="0.2">
      <c r="B71" s="389" t="s">
        <v>234</v>
      </c>
      <c r="C71" s="390"/>
      <c r="D71" s="390"/>
      <c r="E71" s="390"/>
      <c r="F71" s="390"/>
      <c r="G71" s="390"/>
      <c r="H71" s="129">
        <v>19277532100</v>
      </c>
      <c r="I71" s="129">
        <v>845796035.37</v>
      </c>
      <c r="J71" s="129">
        <v>20123328135.369999</v>
      </c>
      <c r="K71" s="129">
        <v>4576987388.5500002</v>
      </c>
      <c r="L71" s="391">
        <v>4420704817.1800003</v>
      </c>
      <c r="M71" s="390"/>
      <c r="N71" s="392">
        <v>15546340746.82</v>
      </c>
      <c r="O71" s="390"/>
      <c r="P71" s="393"/>
    </row>
    <row r="72" spans="2:16" ht="409.6" hidden="1" customHeight="1" x14ac:dyDescent="0.2"/>
    <row r="73" spans="2:16" ht="3" customHeight="1" x14ac:dyDescent="0.2"/>
  </sheetData>
  <mergeCells count="189">
    <mergeCell ref="L62:M62"/>
    <mergeCell ref="N62:P62"/>
    <mergeCell ref="L54:M54"/>
    <mergeCell ref="N54:P54"/>
    <mergeCell ref="L55:M55"/>
    <mergeCell ref="N55:P55"/>
    <mergeCell ref="N65:P65"/>
    <mergeCell ref="L67:M67"/>
    <mergeCell ref="N67:P67"/>
    <mergeCell ref="L58:M58"/>
    <mergeCell ref="N58:P58"/>
    <mergeCell ref="L59:M59"/>
    <mergeCell ref="N59:P59"/>
    <mergeCell ref="L61:M61"/>
    <mergeCell ref="N61:P61"/>
    <mergeCell ref="B47:G47"/>
    <mergeCell ref="L44:M44"/>
    <mergeCell ref="N44:P44"/>
    <mergeCell ref="L45:M45"/>
    <mergeCell ref="N45:P45"/>
    <mergeCell ref="L47:M47"/>
    <mergeCell ref="N47:P47"/>
    <mergeCell ref="B54:G54"/>
    <mergeCell ref="B55:G55"/>
    <mergeCell ref="L52:M52"/>
    <mergeCell ref="N52:P52"/>
    <mergeCell ref="D3:D4"/>
    <mergeCell ref="H9:M9"/>
    <mergeCell ref="L10:M10"/>
    <mergeCell ref="G3:M5"/>
    <mergeCell ref="B9:G10"/>
    <mergeCell ref="B42:G42"/>
    <mergeCell ref="L42:M42"/>
    <mergeCell ref="B11:G11"/>
    <mergeCell ref="L11:M11"/>
    <mergeCell ref="B14:G14"/>
    <mergeCell ref="L14:M14"/>
    <mergeCell ref="N14:P14"/>
    <mergeCell ref="B15:G15"/>
    <mergeCell ref="L15:M15"/>
    <mergeCell ref="N15:P15"/>
    <mergeCell ref="B16:G16"/>
    <mergeCell ref="L16:M16"/>
    <mergeCell ref="N16:P16"/>
    <mergeCell ref="N11:P11"/>
    <mergeCell ref="B12:G12"/>
    <mergeCell ref="L12:M12"/>
    <mergeCell ref="N12:P12"/>
    <mergeCell ref="B13:G13"/>
    <mergeCell ref="L13:M13"/>
    <mergeCell ref="N13:P13"/>
    <mergeCell ref="B19:G19"/>
    <mergeCell ref="L19:M19"/>
    <mergeCell ref="N19:P19"/>
    <mergeCell ref="B20:G20"/>
    <mergeCell ref="L20:M20"/>
    <mergeCell ref="N20:P20"/>
    <mergeCell ref="B17:G17"/>
    <mergeCell ref="L17:M17"/>
    <mergeCell ref="N17:P17"/>
    <mergeCell ref="B18:G18"/>
    <mergeCell ref="L18:M18"/>
    <mergeCell ref="N18:P18"/>
    <mergeCell ref="B23:G23"/>
    <mergeCell ref="L23:M23"/>
    <mergeCell ref="N23:P23"/>
    <mergeCell ref="B24:G24"/>
    <mergeCell ref="L24:M24"/>
    <mergeCell ref="N24:P24"/>
    <mergeCell ref="B21:G21"/>
    <mergeCell ref="L21:M21"/>
    <mergeCell ref="N21:P21"/>
    <mergeCell ref="B22:G22"/>
    <mergeCell ref="L22:M22"/>
    <mergeCell ref="N22:P22"/>
    <mergeCell ref="B27:G27"/>
    <mergeCell ref="L27:M27"/>
    <mergeCell ref="N27:P27"/>
    <mergeCell ref="B28:G28"/>
    <mergeCell ref="L28:M28"/>
    <mergeCell ref="N28:P28"/>
    <mergeCell ref="B25:G25"/>
    <mergeCell ref="L25:M25"/>
    <mergeCell ref="N25:P25"/>
    <mergeCell ref="B26:G26"/>
    <mergeCell ref="L26:M26"/>
    <mergeCell ref="N26:P26"/>
    <mergeCell ref="B31:G31"/>
    <mergeCell ref="L31:M31"/>
    <mergeCell ref="N31:P31"/>
    <mergeCell ref="B32:G32"/>
    <mergeCell ref="L32:M32"/>
    <mergeCell ref="N32:P32"/>
    <mergeCell ref="B29:G29"/>
    <mergeCell ref="L29:M29"/>
    <mergeCell ref="N29:P29"/>
    <mergeCell ref="B30:G30"/>
    <mergeCell ref="L30:M30"/>
    <mergeCell ref="N30:P30"/>
    <mergeCell ref="B35:G35"/>
    <mergeCell ref="L35:M35"/>
    <mergeCell ref="N35:P35"/>
    <mergeCell ref="B36:G36"/>
    <mergeCell ref="L36:M36"/>
    <mergeCell ref="N36:P36"/>
    <mergeCell ref="B33:G33"/>
    <mergeCell ref="L33:M33"/>
    <mergeCell ref="N33:P33"/>
    <mergeCell ref="B34:G34"/>
    <mergeCell ref="L34:M34"/>
    <mergeCell ref="N34:P34"/>
    <mergeCell ref="B39:G39"/>
    <mergeCell ref="L39:M39"/>
    <mergeCell ref="N39:P39"/>
    <mergeCell ref="B40:G40"/>
    <mergeCell ref="L40:M40"/>
    <mergeCell ref="N40:P40"/>
    <mergeCell ref="B37:G37"/>
    <mergeCell ref="L37:M37"/>
    <mergeCell ref="N37:P37"/>
    <mergeCell ref="B38:G38"/>
    <mergeCell ref="L38:M38"/>
    <mergeCell ref="N38:P38"/>
    <mergeCell ref="L46:M46"/>
    <mergeCell ref="N46:P46"/>
    <mergeCell ref="B44:G44"/>
    <mergeCell ref="B41:G41"/>
    <mergeCell ref="L41:M41"/>
    <mergeCell ref="N41:P41"/>
    <mergeCell ref="B43:G43"/>
    <mergeCell ref="L43:M43"/>
    <mergeCell ref="N43:P43"/>
    <mergeCell ref="N42:P42"/>
    <mergeCell ref="B45:G45"/>
    <mergeCell ref="B46:G46"/>
    <mergeCell ref="B49:G49"/>
    <mergeCell ref="L49:M49"/>
    <mergeCell ref="N49:P49"/>
    <mergeCell ref="B50:G50"/>
    <mergeCell ref="L50:M50"/>
    <mergeCell ref="N50:P50"/>
    <mergeCell ref="B48:G48"/>
    <mergeCell ref="L48:M48"/>
    <mergeCell ref="N48:P48"/>
    <mergeCell ref="B59:G59"/>
    <mergeCell ref="B51:G51"/>
    <mergeCell ref="L51:M51"/>
    <mergeCell ref="N51:P51"/>
    <mergeCell ref="B56:G56"/>
    <mergeCell ref="L56:M56"/>
    <mergeCell ref="N56:P56"/>
    <mergeCell ref="L53:M53"/>
    <mergeCell ref="N53:P53"/>
    <mergeCell ref="B52:G52"/>
    <mergeCell ref="B53:G53"/>
    <mergeCell ref="B65:G65"/>
    <mergeCell ref="N9:P10"/>
    <mergeCell ref="B70:G70"/>
    <mergeCell ref="L70:M70"/>
    <mergeCell ref="N70:P70"/>
    <mergeCell ref="B63:G63"/>
    <mergeCell ref="L63:M63"/>
    <mergeCell ref="N63:P63"/>
    <mergeCell ref="B61:G61"/>
    <mergeCell ref="B62:G62"/>
    <mergeCell ref="B69:G69"/>
    <mergeCell ref="L69:M69"/>
    <mergeCell ref="N69:P69"/>
    <mergeCell ref="B64:G64"/>
    <mergeCell ref="L64:M64"/>
    <mergeCell ref="L65:M65"/>
    <mergeCell ref="N64:P64"/>
    <mergeCell ref="B57:G57"/>
    <mergeCell ref="L57:M57"/>
    <mergeCell ref="N57:P57"/>
    <mergeCell ref="B60:G60"/>
    <mergeCell ref="L60:M60"/>
    <mergeCell ref="N60:P60"/>
    <mergeCell ref="B58:G58"/>
    <mergeCell ref="B71:G71"/>
    <mergeCell ref="L71:M71"/>
    <mergeCell ref="N71:P71"/>
    <mergeCell ref="B68:G68"/>
    <mergeCell ref="L68:M68"/>
    <mergeCell ref="N68:P68"/>
    <mergeCell ref="B66:G66"/>
    <mergeCell ref="L66:M66"/>
    <mergeCell ref="N66:P66"/>
    <mergeCell ref="B67:G67"/>
  </mergeCells>
  <pageMargins left="0.39370078740157483" right="0.39370078740157483" top="0.51181102362204722" bottom="0.59055118110236227" header="0.19685039370078741" footer="0.19685039370078741"/>
  <pageSetup scale="72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4"/>
  <sheetViews>
    <sheetView zoomScale="90" zoomScaleNormal="90" workbookViewId="0">
      <selection activeCell="T25" sqref="T25"/>
    </sheetView>
  </sheetViews>
  <sheetFormatPr baseColWidth="10" defaultColWidth="8.85546875" defaultRowHeight="12.75" x14ac:dyDescent="0.2"/>
  <cols>
    <col min="1" max="1" width="0.7109375" style="109" customWidth="1"/>
    <col min="2" max="2" width="1.7109375" style="109" customWidth="1"/>
    <col min="3" max="3" width="5.7109375" style="109" customWidth="1"/>
    <col min="4" max="4" width="8.85546875" style="109" customWidth="1"/>
    <col min="5" max="5" width="6" style="109" customWidth="1"/>
    <col min="6" max="6" width="2.7109375" style="109" customWidth="1"/>
    <col min="7" max="7" width="12" style="109" customWidth="1"/>
    <col min="8" max="8" width="18.28515625" style="109" customWidth="1"/>
    <col min="9" max="10" width="16.85546875" style="109" customWidth="1"/>
    <col min="11" max="11" width="16.42578125" style="109" customWidth="1"/>
    <col min="12" max="12" width="9" style="109" customWidth="1"/>
    <col min="13" max="13" width="0.7109375" style="109" customWidth="1"/>
    <col min="14" max="14" width="7.85546875" style="109" customWidth="1"/>
    <col min="15" max="15" width="2" style="109" customWidth="1"/>
    <col min="16" max="16" width="8.140625" style="109" customWidth="1"/>
    <col min="17" max="17" width="6.5703125" style="109" customWidth="1"/>
    <col min="18" max="18" width="0.7109375" style="109" customWidth="1"/>
    <col min="19" max="16384" width="8.85546875" style="109"/>
  </cols>
  <sheetData>
    <row r="1" spans="2:17" ht="2.4500000000000002" customHeight="1" x14ac:dyDescent="0.2"/>
    <row r="2" spans="2:17" ht="11.45" customHeight="1" x14ac:dyDescent="0.2">
      <c r="B2" s="128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6"/>
    </row>
    <row r="3" spans="2:17" ht="12.6" customHeight="1" x14ac:dyDescent="0.2">
      <c r="B3" s="125"/>
      <c r="C3" s="124"/>
      <c r="D3" s="367"/>
      <c r="E3" s="124"/>
      <c r="F3" s="124"/>
      <c r="G3" s="388" t="s">
        <v>301</v>
      </c>
      <c r="H3" s="388"/>
      <c r="I3" s="388"/>
      <c r="J3" s="388"/>
      <c r="K3" s="388"/>
      <c r="L3" s="388"/>
      <c r="M3" s="388"/>
      <c r="N3" s="388"/>
      <c r="O3" s="124"/>
      <c r="P3" s="124"/>
      <c r="Q3" s="123"/>
    </row>
    <row r="4" spans="2:17" ht="56.65" customHeight="1" x14ac:dyDescent="0.2">
      <c r="B4" s="125"/>
      <c r="C4" s="124"/>
      <c r="D4" s="367"/>
      <c r="E4" s="124"/>
      <c r="F4" s="124"/>
      <c r="G4" s="388"/>
      <c r="H4" s="388"/>
      <c r="I4" s="388"/>
      <c r="J4" s="388"/>
      <c r="K4" s="388"/>
      <c r="L4" s="388"/>
      <c r="M4" s="388"/>
      <c r="N4" s="388"/>
      <c r="O4" s="124"/>
      <c r="P4" s="124"/>
      <c r="Q4" s="123"/>
    </row>
    <row r="5" spans="2:17" ht="12.6" customHeight="1" x14ac:dyDescent="0.2">
      <c r="B5" s="125"/>
      <c r="C5" s="124"/>
      <c r="D5" s="367"/>
      <c r="E5" s="124"/>
      <c r="F5" s="124"/>
      <c r="G5" s="388"/>
      <c r="H5" s="388"/>
      <c r="I5" s="388"/>
      <c r="J5" s="388"/>
      <c r="K5" s="388"/>
      <c r="L5" s="388"/>
      <c r="M5" s="388"/>
      <c r="N5" s="388"/>
      <c r="O5" s="124"/>
      <c r="P5" s="124"/>
      <c r="Q5" s="123"/>
    </row>
    <row r="6" spans="2:17" ht="8.4499999999999993" customHeight="1" x14ac:dyDescent="0.2">
      <c r="B6" s="122"/>
      <c r="C6" s="120"/>
      <c r="D6" s="120"/>
      <c r="E6" s="120"/>
      <c r="F6" s="120"/>
      <c r="G6" s="140"/>
      <c r="H6" s="140"/>
      <c r="I6" s="140"/>
      <c r="J6" s="140"/>
      <c r="K6" s="140"/>
      <c r="L6" s="140"/>
      <c r="M6" s="120"/>
      <c r="N6" s="120"/>
      <c r="O6" s="120"/>
      <c r="P6" s="120"/>
      <c r="Q6" s="119"/>
    </row>
    <row r="7" spans="2:17" ht="11.65" customHeight="1" x14ac:dyDescent="0.2"/>
    <row r="8" spans="2:17" ht="16.899999999999999" customHeight="1" x14ac:dyDescent="0.2">
      <c r="B8" s="400"/>
      <c r="C8" s="418"/>
      <c r="D8" s="418"/>
      <c r="E8" s="418"/>
      <c r="F8" s="418"/>
      <c r="G8" s="418"/>
      <c r="H8" s="419" t="s">
        <v>232</v>
      </c>
      <c r="I8" s="420"/>
      <c r="J8" s="420"/>
      <c r="K8" s="420"/>
      <c r="L8" s="420"/>
      <c r="M8" s="420"/>
      <c r="N8" s="421"/>
      <c r="O8" s="435" t="s">
        <v>229</v>
      </c>
      <c r="P8" s="401"/>
      <c r="Q8" s="402"/>
    </row>
    <row r="9" spans="2:17" ht="25.5" x14ac:dyDescent="0.2">
      <c r="B9" s="403" t="s">
        <v>126</v>
      </c>
      <c r="C9" s="422"/>
      <c r="D9" s="422"/>
      <c r="E9" s="422"/>
      <c r="F9" s="422"/>
      <c r="G9" s="422"/>
      <c r="H9" s="139" t="s">
        <v>127</v>
      </c>
      <c r="I9" s="139" t="s">
        <v>231</v>
      </c>
      <c r="J9" s="139" t="s">
        <v>230</v>
      </c>
      <c r="K9" s="139" t="s">
        <v>109</v>
      </c>
      <c r="L9" s="423" t="s">
        <v>128</v>
      </c>
      <c r="M9" s="424"/>
      <c r="N9" s="425"/>
      <c r="O9" s="436"/>
      <c r="P9" s="404"/>
      <c r="Q9" s="405"/>
    </row>
    <row r="10" spans="2:17" ht="22.15" customHeight="1" x14ac:dyDescent="0.2">
      <c r="B10" s="426" t="s">
        <v>228</v>
      </c>
      <c r="C10" s="397"/>
      <c r="D10" s="397"/>
      <c r="E10" s="397"/>
      <c r="F10" s="397"/>
      <c r="G10" s="397"/>
      <c r="H10" s="132">
        <v>9721694326</v>
      </c>
      <c r="I10" s="132">
        <v>74061751.790000007</v>
      </c>
      <c r="J10" s="132">
        <v>9795756077.7900009</v>
      </c>
      <c r="K10" s="132">
        <v>2088892031.5699999</v>
      </c>
      <c r="L10" s="413">
        <v>2019913656.0899999</v>
      </c>
      <c r="M10" s="397"/>
      <c r="N10" s="397"/>
      <c r="O10" s="414">
        <v>7706864046.2200003</v>
      </c>
      <c r="P10" s="397"/>
      <c r="Q10" s="399"/>
    </row>
    <row r="11" spans="2:17" ht="22.15" customHeight="1" x14ac:dyDescent="0.2">
      <c r="B11" s="394" t="s">
        <v>300</v>
      </c>
      <c r="C11" s="427"/>
      <c r="D11" s="427"/>
      <c r="E11" s="427"/>
      <c r="F11" s="427"/>
      <c r="G11" s="427"/>
      <c r="H11" s="130">
        <v>3089197058</v>
      </c>
      <c r="I11" s="130">
        <v>29777942.390000001</v>
      </c>
      <c r="J11" s="130">
        <v>3118975000.3899999</v>
      </c>
      <c r="K11" s="130">
        <v>649610378.26999998</v>
      </c>
      <c r="L11" s="396">
        <v>629463424.95000005</v>
      </c>
      <c r="M11" s="397"/>
      <c r="N11" s="397"/>
      <c r="O11" s="398">
        <v>2469364622.1199999</v>
      </c>
      <c r="P11" s="397"/>
      <c r="Q11" s="399"/>
    </row>
    <row r="12" spans="2:17" ht="19.149999999999999" customHeight="1" x14ac:dyDescent="0.2">
      <c r="B12" s="428" t="s">
        <v>295</v>
      </c>
      <c r="C12" s="429"/>
      <c r="D12" s="429"/>
      <c r="E12" s="429"/>
      <c r="F12" s="429"/>
      <c r="G12" s="429"/>
      <c r="H12" s="130">
        <v>219870069</v>
      </c>
      <c r="I12" s="130">
        <v>158529</v>
      </c>
      <c r="J12" s="130">
        <v>220028598</v>
      </c>
      <c r="K12" s="130">
        <v>57229776</v>
      </c>
      <c r="L12" s="396">
        <v>57229776</v>
      </c>
      <c r="M12" s="397"/>
      <c r="N12" s="397"/>
      <c r="O12" s="398">
        <v>162798822</v>
      </c>
      <c r="P12" s="397"/>
      <c r="Q12" s="399"/>
    </row>
    <row r="13" spans="2:17" ht="16.149999999999999" customHeight="1" x14ac:dyDescent="0.2">
      <c r="B13" s="428" t="s">
        <v>294</v>
      </c>
      <c r="C13" s="429"/>
      <c r="D13" s="429"/>
      <c r="E13" s="429"/>
      <c r="F13" s="429"/>
      <c r="G13" s="429"/>
      <c r="H13" s="130">
        <v>942985778</v>
      </c>
      <c r="I13" s="130">
        <v>13684999.34</v>
      </c>
      <c r="J13" s="130">
        <v>956670777.34000003</v>
      </c>
      <c r="K13" s="130">
        <v>211111176.12</v>
      </c>
      <c r="L13" s="396">
        <v>203078622.71000001</v>
      </c>
      <c r="M13" s="397"/>
      <c r="N13" s="397"/>
      <c r="O13" s="398">
        <v>745559601.22000003</v>
      </c>
      <c r="P13" s="397"/>
      <c r="Q13" s="399"/>
    </row>
    <row r="14" spans="2:17" ht="22.15" customHeight="1" x14ac:dyDescent="0.2">
      <c r="B14" s="428" t="s">
        <v>293</v>
      </c>
      <c r="C14" s="429"/>
      <c r="D14" s="429"/>
      <c r="E14" s="429"/>
      <c r="F14" s="429"/>
      <c r="G14" s="429"/>
      <c r="H14" s="130">
        <v>649850472</v>
      </c>
      <c r="I14" s="130">
        <v>23027317.329999998</v>
      </c>
      <c r="J14" s="130">
        <v>672877789.33000004</v>
      </c>
      <c r="K14" s="130">
        <v>161619064.47</v>
      </c>
      <c r="L14" s="396">
        <v>156291780.21000001</v>
      </c>
      <c r="M14" s="397"/>
      <c r="N14" s="397"/>
      <c r="O14" s="398">
        <v>511258724.86000001</v>
      </c>
      <c r="P14" s="397"/>
      <c r="Q14" s="399"/>
    </row>
    <row r="15" spans="2:17" ht="22.15" customHeight="1" x14ac:dyDescent="0.2">
      <c r="B15" s="428" t="s">
        <v>292</v>
      </c>
      <c r="C15" s="429"/>
      <c r="D15" s="429"/>
      <c r="E15" s="429"/>
      <c r="F15" s="429"/>
      <c r="G15" s="429"/>
      <c r="H15" s="130">
        <v>0</v>
      </c>
      <c r="I15" s="130">
        <v>0</v>
      </c>
      <c r="J15" s="130">
        <v>0</v>
      </c>
      <c r="K15" s="130">
        <v>0</v>
      </c>
      <c r="L15" s="396">
        <v>0</v>
      </c>
      <c r="M15" s="397"/>
      <c r="N15" s="397"/>
      <c r="O15" s="398">
        <v>0</v>
      </c>
      <c r="P15" s="397"/>
      <c r="Q15" s="399"/>
    </row>
    <row r="16" spans="2:17" ht="22.15" customHeight="1" x14ac:dyDescent="0.2">
      <c r="B16" s="428" t="s">
        <v>291</v>
      </c>
      <c r="C16" s="429"/>
      <c r="D16" s="429"/>
      <c r="E16" s="429"/>
      <c r="F16" s="429"/>
      <c r="G16" s="429"/>
      <c r="H16" s="130">
        <v>259710827</v>
      </c>
      <c r="I16" s="130">
        <v>-7370328.6399999997</v>
      </c>
      <c r="J16" s="130">
        <v>252340498.36000001</v>
      </c>
      <c r="K16" s="130">
        <v>37508260.100000001</v>
      </c>
      <c r="L16" s="396">
        <v>36018442.719999999</v>
      </c>
      <c r="M16" s="397"/>
      <c r="N16" s="397"/>
      <c r="O16" s="398">
        <v>214832238.25999999</v>
      </c>
      <c r="P16" s="397"/>
      <c r="Q16" s="399"/>
    </row>
    <row r="17" spans="2:17" ht="22.15" customHeight="1" x14ac:dyDescent="0.2">
      <c r="B17" s="428" t="s">
        <v>290</v>
      </c>
      <c r="C17" s="429"/>
      <c r="D17" s="429"/>
      <c r="E17" s="429"/>
      <c r="F17" s="429"/>
      <c r="G17" s="429"/>
      <c r="H17" s="130">
        <v>0</v>
      </c>
      <c r="I17" s="130">
        <v>0</v>
      </c>
      <c r="J17" s="130">
        <v>0</v>
      </c>
      <c r="K17" s="130">
        <v>0</v>
      </c>
      <c r="L17" s="396">
        <v>0</v>
      </c>
      <c r="M17" s="397"/>
      <c r="N17" s="397"/>
      <c r="O17" s="398">
        <v>0</v>
      </c>
      <c r="P17" s="397"/>
      <c r="Q17" s="399"/>
    </row>
    <row r="18" spans="2:17" ht="22.15" customHeight="1" x14ac:dyDescent="0.2">
      <c r="B18" s="428" t="s">
        <v>289</v>
      </c>
      <c r="C18" s="429"/>
      <c r="D18" s="429"/>
      <c r="E18" s="429"/>
      <c r="F18" s="429"/>
      <c r="G18" s="429"/>
      <c r="H18" s="130">
        <v>712567183</v>
      </c>
      <c r="I18" s="130">
        <v>12880585.460000001</v>
      </c>
      <c r="J18" s="130">
        <v>725447768.46000004</v>
      </c>
      <c r="K18" s="130">
        <v>128876880.84999999</v>
      </c>
      <c r="L18" s="396">
        <v>125079469.73</v>
      </c>
      <c r="M18" s="397"/>
      <c r="N18" s="397"/>
      <c r="O18" s="398">
        <v>596570887.61000001</v>
      </c>
      <c r="P18" s="397"/>
      <c r="Q18" s="399"/>
    </row>
    <row r="19" spans="2:17" ht="22.15" customHeight="1" x14ac:dyDescent="0.2">
      <c r="B19" s="428" t="s">
        <v>288</v>
      </c>
      <c r="C19" s="429"/>
      <c r="D19" s="429"/>
      <c r="E19" s="429"/>
      <c r="F19" s="429"/>
      <c r="G19" s="429"/>
      <c r="H19" s="130">
        <v>304212729</v>
      </c>
      <c r="I19" s="130">
        <v>-12603160.1</v>
      </c>
      <c r="J19" s="130">
        <v>291609568.89999998</v>
      </c>
      <c r="K19" s="130">
        <v>53265220.729999997</v>
      </c>
      <c r="L19" s="396">
        <v>51765333.579999998</v>
      </c>
      <c r="M19" s="397"/>
      <c r="N19" s="397"/>
      <c r="O19" s="398">
        <v>238344348.16999999</v>
      </c>
      <c r="P19" s="397"/>
      <c r="Q19" s="399"/>
    </row>
    <row r="20" spans="2:17" ht="7.9" customHeight="1" x14ac:dyDescent="0.2">
      <c r="B20" s="430"/>
      <c r="C20" s="397"/>
      <c r="D20" s="397"/>
      <c r="E20" s="397"/>
      <c r="F20" s="397"/>
      <c r="G20" s="397"/>
      <c r="H20" s="138"/>
      <c r="I20" s="138"/>
      <c r="J20" s="138"/>
      <c r="K20" s="138"/>
      <c r="L20" s="431"/>
      <c r="M20" s="397"/>
      <c r="N20" s="397"/>
      <c r="O20" s="432"/>
      <c r="P20" s="397"/>
      <c r="Q20" s="399"/>
    </row>
    <row r="21" spans="2:17" ht="22.15" customHeight="1" x14ac:dyDescent="0.2">
      <c r="B21" s="394" t="s">
        <v>299</v>
      </c>
      <c r="C21" s="427"/>
      <c r="D21" s="427"/>
      <c r="E21" s="427"/>
      <c r="F21" s="427"/>
      <c r="G21" s="427"/>
      <c r="H21" s="130">
        <v>3625439365</v>
      </c>
      <c r="I21" s="130">
        <v>24649005.02</v>
      </c>
      <c r="J21" s="130">
        <v>3650088370.02</v>
      </c>
      <c r="K21" s="130">
        <v>696146947.23000002</v>
      </c>
      <c r="L21" s="396">
        <v>651463091.64999998</v>
      </c>
      <c r="M21" s="397"/>
      <c r="N21" s="397"/>
      <c r="O21" s="398">
        <v>2953941422.79</v>
      </c>
      <c r="P21" s="397"/>
      <c r="Q21" s="399"/>
    </row>
    <row r="22" spans="2:17" ht="22.15" customHeight="1" x14ac:dyDescent="0.2">
      <c r="B22" s="428" t="s">
        <v>286</v>
      </c>
      <c r="C22" s="429"/>
      <c r="D22" s="429"/>
      <c r="E22" s="429"/>
      <c r="F22" s="429"/>
      <c r="G22" s="429"/>
      <c r="H22" s="130">
        <v>45386332</v>
      </c>
      <c r="I22" s="130">
        <v>3593996.49</v>
      </c>
      <c r="J22" s="130">
        <v>48980328.490000002</v>
      </c>
      <c r="K22" s="130">
        <v>11380834.67</v>
      </c>
      <c r="L22" s="396">
        <v>10576410.279999999</v>
      </c>
      <c r="M22" s="397"/>
      <c r="N22" s="397"/>
      <c r="O22" s="398">
        <v>37599493.82</v>
      </c>
      <c r="P22" s="397"/>
      <c r="Q22" s="399"/>
    </row>
    <row r="23" spans="2:17" ht="20.45" customHeight="1" x14ac:dyDescent="0.2">
      <c r="B23" s="428" t="s">
        <v>285</v>
      </c>
      <c r="C23" s="429"/>
      <c r="D23" s="429"/>
      <c r="E23" s="429"/>
      <c r="F23" s="429"/>
      <c r="G23" s="429"/>
      <c r="H23" s="130">
        <v>570119152</v>
      </c>
      <c r="I23" s="130">
        <v>3053563.14</v>
      </c>
      <c r="J23" s="130">
        <v>573172715.13999999</v>
      </c>
      <c r="K23" s="130">
        <v>51440710.719999999</v>
      </c>
      <c r="L23" s="396">
        <v>49724414.82</v>
      </c>
      <c r="M23" s="397"/>
      <c r="N23" s="397"/>
      <c r="O23" s="398">
        <v>521732004.42000002</v>
      </c>
      <c r="P23" s="397"/>
      <c r="Q23" s="399"/>
    </row>
    <row r="24" spans="2:17" ht="22.15" customHeight="1" x14ac:dyDescent="0.2">
      <c r="B24" s="428" t="s">
        <v>284</v>
      </c>
      <c r="C24" s="429"/>
      <c r="D24" s="429"/>
      <c r="E24" s="429"/>
      <c r="F24" s="429"/>
      <c r="G24" s="429"/>
      <c r="H24" s="130">
        <v>564057926</v>
      </c>
      <c r="I24" s="130">
        <v>2595214.9500000002</v>
      </c>
      <c r="J24" s="130">
        <v>566653140.95000005</v>
      </c>
      <c r="K24" s="130">
        <v>135811984.22999999</v>
      </c>
      <c r="L24" s="396">
        <v>132678786.26000001</v>
      </c>
      <c r="M24" s="397"/>
      <c r="N24" s="397"/>
      <c r="O24" s="398">
        <v>430841156.72000003</v>
      </c>
      <c r="P24" s="397"/>
      <c r="Q24" s="399"/>
    </row>
    <row r="25" spans="2:17" ht="22.15" customHeight="1" x14ac:dyDescent="0.2">
      <c r="B25" s="428" t="s">
        <v>283</v>
      </c>
      <c r="C25" s="429"/>
      <c r="D25" s="429"/>
      <c r="E25" s="429"/>
      <c r="F25" s="429"/>
      <c r="G25" s="429"/>
      <c r="H25" s="130">
        <v>458831065</v>
      </c>
      <c r="I25" s="130">
        <v>1830558.86</v>
      </c>
      <c r="J25" s="130">
        <v>460661623.86000001</v>
      </c>
      <c r="K25" s="130">
        <v>52312095.509999998</v>
      </c>
      <c r="L25" s="396">
        <v>50637754.07</v>
      </c>
      <c r="M25" s="397"/>
      <c r="N25" s="397"/>
      <c r="O25" s="398">
        <v>408349528.35000002</v>
      </c>
      <c r="P25" s="397"/>
      <c r="Q25" s="399"/>
    </row>
    <row r="26" spans="2:17" ht="22.15" customHeight="1" x14ac:dyDescent="0.2">
      <c r="B26" s="428" t="s">
        <v>282</v>
      </c>
      <c r="C26" s="429"/>
      <c r="D26" s="429"/>
      <c r="E26" s="429"/>
      <c r="F26" s="429"/>
      <c r="G26" s="429"/>
      <c r="H26" s="130">
        <v>1552776414</v>
      </c>
      <c r="I26" s="130">
        <v>13952228.029999999</v>
      </c>
      <c r="J26" s="130">
        <v>1566728642.03</v>
      </c>
      <c r="K26" s="130">
        <v>357974064.5</v>
      </c>
      <c r="L26" s="396">
        <v>322452221.86000001</v>
      </c>
      <c r="M26" s="397"/>
      <c r="N26" s="397"/>
      <c r="O26" s="398">
        <v>1208754577.53</v>
      </c>
      <c r="P26" s="397"/>
      <c r="Q26" s="399"/>
    </row>
    <row r="27" spans="2:17" ht="18.600000000000001" customHeight="1" x14ac:dyDescent="0.2">
      <c r="B27" s="428" t="s">
        <v>281</v>
      </c>
      <c r="C27" s="429"/>
      <c r="D27" s="429"/>
      <c r="E27" s="429"/>
      <c r="F27" s="429"/>
      <c r="G27" s="429"/>
      <c r="H27" s="130">
        <v>285988226</v>
      </c>
      <c r="I27" s="130">
        <v>0</v>
      </c>
      <c r="J27" s="130">
        <v>285988226</v>
      </c>
      <c r="K27" s="130">
        <v>63404109.18</v>
      </c>
      <c r="L27" s="396">
        <v>62306771.899999999</v>
      </c>
      <c r="M27" s="397"/>
      <c r="N27" s="397"/>
      <c r="O27" s="398">
        <v>222584116.81999999</v>
      </c>
      <c r="P27" s="397"/>
      <c r="Q27" s="399"/>
    </row>
    <row r="28" spans="2:17" ht="19.149999999999999" customHeight="1" x14ac:dyDescent="0.2">
      <c r="B28" s="428" t="s">
        <v>280</v>
      </c>
      <c r="C28" s="429"/>
      <c r="D28" s="429"/>
      <c r="E28" s="429"/>
      <c r="F28" s="429"/>
      <c r="G28" s="429"/>
      <c r="H28" s="130">
        <v>148280250</v>
      </c>
      <c r="I28" s="130">
        <v>-376556.45</v>
      </c>
      <c r="J28" s="130">
        <v>147903693.55000001</v>
      </c>
      <c r="K28" s="130">
        <v>23823148.420000002</v>
      </c>
      <c r="L28" s="396">
        <v>23086732.460000001</v>
      </c>
      <c r="M28" s="397"/>
      <c r="N28" s="397"/>
      <c r="O28" s="398">
        <v>124080545.13</v>
      </c>
      <c r="P28" s="397"/>
      <c r="Q28" s="399"/>
    </row>
    <row r="29" spans="2:17" ht="7.9" customHeight="1" x14ac:dyDescent="0.2">
      <c r="B29" s="430"/>
      <c r="C29" s="397"/>
      <c r="D29" s="397"/>
      <c r="E29" s="397"/>
      <c r="F29" s="397"/>
      <c r="G29" s="397"/>
      <c r="H29" s="138"/>
      <c r="I29" s="138"/>
      <c r="J29" s="138"/>
      <c r="K29" s="138"/>
      <c r="L29" s="431"/>
      <c r="M29" s="397"/>
      <c r="N29" s="397"/>
      <c r="O29" s="432"/>
      <c r="P29" s="397"/>
      <c r="Q29" s="399"/>
    </row>
    <row r="30" spans="2:17" ht="25.15" customHeight="1" x14ac:dyDescent="0.2">
      <c r="B30" s="394" t="s">
        <v>298</v>
      </c>
      <c r="C30" s="427"/>
      <c r="D30" s="427"/>
      <c r="E30" s="427"/>
      <c r="F30" s="427"/>
      <c r="G30" s="427"/>
      <c r="H30" s="130">
        <v>588803636</v>
      </c>
      <c r="I30" s="130">
        <v>19125129.579999998</v>
      </c>
      <c r="J30" s="130">
        <v>607928765.58000004</v>
      </c>
      <c r="K30" s="130">
        <v>122786502.88</v>
      </c>
      <c r="L30" s="396">
        <v>118638936.3</v>
      </c>
      <c r="M30" s="397"/>
      <c r="N30" s="397"/>
      <c r="O30" s="398">
        <v>485142262.69999999</v>
      </c>
      <c r="P30" s="397"/>
      <c r="Q30" s="399"/>
    </row>
    <row r="31" spans="2:17" ht="27" customHeight="1" x14ac:dyDescent="0.2">
      <c r="B31" s="428" t="s">
        <v>278</v>
      </c>
      <c r="C31" s="429"/>
      <c r="D31" s="429"/>
      <c r="E31" s="429"/>
      <c r="F31" s="429"/>
      <c r="G31" s="429"/>
      <c r="H31" s="130">
        <v>121613412</v>
      </c>
      <c r="I31" s="130">
        <v>1480464.22</v>
      </c>
      <c r="J31" s="130">
        <v>123093876.22</v>
      </c>
      <c r="K31" s="130">
        <v>29049224.059999999</v>
      </c>
      <c r="L31" s="396">
        <v>28432266.48</v>
      </c>
      <c r="M31" s="397"/>
      <c r="N31" s="397"/>
      <c r="O31" s="398">
        <v>94044652.159999996</v>
      </c>
      <c r="P31" s="397"/>
      <c r="Q31" s="399"/>
    </row>
    <row r="32" spans="2:17" ht="22.15" customHeight="1" x14ac:dyDescent="0.2">
      <c r="B32" s="428" t="s">
        <v>277</v>
      </c>
      <c r="C32" s="429"/>
      <c r="D32" s="429"/>
      <c r="E32" s="429"/>
      <c r="F32" s="429"/>
      <c r="G32" s="429"/>
      <c r="H32" s="130">
        <v>228655782</v>
      </c>
      <c r="I32" s="130">
        <v>18055135.350000001</v>
      </c>
      <c r="J32" s="130">
        <v>246710917.34999999</v>
      </c>
      <c r="K32" s="130">
        <v>57072242.350000001</v>
      </c>
      <c r="L32" s="396">
        <v>54871032.719999999</v>
      </c>
      <c r="M32" s="397"/>
      <c r="N32" s="397"/>
      <c r="O32" s="398">
        <v>189638675</v>
      </c>
      <c r="P32" s="397"/>
      <c r="Q32" s="399"/>
    </row>
    <row r="33" spans="2:17" ht="22.15" customHeight="1" x14ac:dyDescent="0.2">
      <c r="B33" s="428" t="s">
        <v>276</v>
      </c>
      <c r="C33" s="429"/>
      <c r="D33" s="429"/>
      <c r="E33" s="429"/>
      <c r="F33" s="429"/>
      <c r="G33" s="429"/>
      <c r="H33" s="130">
        <v>20226055</v>
      </c>
      <c r="I33" s="130">
        <v>-169022.55</v>
      </c>
      <c r="J33" s="130">
        <v>20057032.449999999</v>
      </c>
      <c r="K33" s="130">
        <v>1457201.65</v>
      </c>
      <c r="L33" s="396">
        <v>1430121.2</v>
      </c>
      <c r="M33" s="397"/>
      <c r="N33" s="397"/>
      <c r="O33" s="398">
        <v>18599830.800000001</v>
      </c>
      <c r="P33" s="397"/>
      <c r="Q33" s="399"/>
    </row>
    <row r="34" spans="2:17" ht="22.15" customHeight="1" x14ac:dyDescent="0.2">
      <c r="B34" s="428" t="s">
        <v>275</v>
      </c>
      <c r="C34" s="429"/>
      <c r="D34" s="429"/>
      <c r="E34" s="429"/>
      <c r="F34" s="429"/>
      <c r="G34" s="429"/>
      <c r="H34" s="130">
        <v>0</v>
      </c>
      <c r="I34" s="130">
        <v>0</v>
      </c>
      <c r="J34" s="130">
        <v>0</v>
      </c>
      <c r="K34" s="130">
        <v>0</v>
      </c>
      <c r="L34" s="396">
        <v>0</v>
      </c>
      <c r="M34" s="397"/>
      <c r="N34" s="397"/>
      <c r="O34" s="398">
        <v>0</v>
      </c>
      <c r="P34" s="397"/>
      <c r="Q34" s="399"/>
    </row>
    <row r="35" spans="2:17" ht="22.15" customHeight="1" x14ac:dyDescent="0.2">
      <c r="B35" s="428" t="s">
        <v>274</v>
      </c>
      <c r="C35" s="429"/>
      <c r="D35" s="429"/>
      <c r="E35" s="429"/>
      <c r="F35" s="429"/>
      <c r="G35" s="429"/>
      <c r="H35" s="130">
        <v>9206154</v>
      </c>
      <c r="I35" s="130">
        <v>38335</v>
      </c>
      <c r="J35" s="130">
        <v>9244489</v>
      </c>
      <c r="K35" s="130">
        <v>1545350.17</v>
      </c>
      <c r="L35" s="396">
        <v>1497540.05</v>
      </c>
      <c r="M35" s="397"/>
      <c r="N35" s="397"/>
      <c r="O35" s="398">
        <v>7699138.8300000001</v>
      </c>
      <c r="P35" s="397"/>
      <c r="Q35" s="399"/>
    </row>
    <row r="36" spans="2:17" ht="18" customHeight="1" x14ac:dyDescent="0.2">
      <c r="B36" s="428" t="s">
        <v>273</v>
      </c>
      <c r="C36" s="429"/>
      <c r="D36" s="429"/>
      <c r="E36" s="429"/>
      <c r="F36" s="429"/>
      <c r="G36" s="429"/>
      <c r="H36" s="130">
        <v>115618071</v>
      </c>
      <c r="I36" s="130">
        <v>-327782.44</v>
      </c>
      <c r="J36" s="130">
        <v>115290288.56</v>
      </c>
      <c r="K36" s="130">
        <v>11822365</v>
      </c>
      <c r="L36" s="396">
        <v>11049486.550000001</v>
      </c>
      <c r="M36" s="397"/>
      <c r="N36" s="397"/>
      <c r="O36" s="398">
        <v>103467923.56</v>
      </c>
      <c r="P36" s="397"/>
      <c r="Q36" s="399"/>
    </row>
    <row r="37" spans="2:17" ht="22.15" customHeight="1" x14ac:dyDescent="0.2">
      <c r="B37" s="428" t="s">
        <v>272</v>
      </c>
      <c r="C37" s="429"/>
      <c r="D37" s="429"/>
      <c r="E37" s="429"/>
      <c r="F37" s="429"/>
      <c r="G37" s="429"/>
      <c r="H37" s="130">
        <v>74335766</v>
      </c>
      <c r="I37" s="130">
        <v>0</v>
      </c>
      <c r="J37" s="130">
        <v>74335766</v>
      </c>
      <c r="K37" s="130">
        <v>16726662.85</v>
      </c>
      <c r="L37" s="396">
        <v>16306332.880000001</v>
      </c>
      <c r="M37" s="397"/>
      <c r="N37" s="397"/>
      <c r="O37" s="398">
        <v>57609103.149999999</v>
      </c>
      <c r="P37" s="397"/>
      <c r="Q37" s="399"/>
    </row>
    <row r="38" spans="2:17" ht="22.15" customHeight="1" x14ac:dyDescent="0.2">
      <c r="B38" s="428" t="s">
        <v>271</v>
      </c>
      <c r="C38" s="429"/>
      <c r="D38" s="429"/>
      <c r="E38" s="429"/>
      <c r="F38" s="429"/>
      <c r="G38" s="429"/>
      <c r="H38" s="130">
        <v>4415025</v>
      </c>
      <c r="I38" s="130">
        <v>48000</v>
      </c>
      <c r="J38" s="130">
        <v>4463025</v>
      </c>
      <c r="K38" s="130">
        <v>2089901.36</v>
      </c>
      <c r="L38" s="396">
        <v>2052398</v>
      </c>
      <c r="M38" s="397"/>
      <c r="N38" s="397"/>
      <c r="O38" s="398">
        <v>2373123.64</v>
      </c>
      <c r="P38" s="397"/>
      <c r="Q38" s="399"/>
    </row>
    <row r="39" spans="2:17" ht="22.15" customHeight="1" x14ac:dyDescent="0.2">
      <c r="B39" s="428" t="s">
        <v>270</v>
      </c>
      <c r="C39" s="429"/>
      <c r="D39" s="429"/>
      <c r="E39" s="429"/>
      <c r="F39" s="429"/>
      <c r="G39" s="429"/>
      <c r="H39" s="130">
        <v>14733371</v>
      </c>
      <c r="I39" s="130">
        <v>0</v>
      </c>
      <c r="J39" s="130">
        <v>14733371</v>
      </c>
      <c r="K39" s="130">
        <v>3023555.44</v>
      </c>
      <c r="L39" s="396">
        <v>2999758.42</v>
      </c>
      <c r="M39" s="397"/>
      <c r="N39" s="397"/>
      <c r="O39" s="398">
        <v>11709815.560000001</v>
      </c>
      <c r="P39" s="397"/>
      <c r="Q39" s="399"/>
    </row>
    <row r="40" spans="2:17" ht="7.9" customHeight="1" x14ac:dyDescent="0.2">
      <c r="B40" s="430"/>
      <c r="C40" s="397"/>
      <c r="D40" s="397"/>
      <c r="E40" s="397"/>
      <c r="F40" s="397"/>
      <c r="G40" s="397"/>
      <c r="H40" s="138"/>
      <c r="I40" s="138"/>
      <c r="J40" s="138"/>
      <c r="K40" s="138"/>
      <c r="L40" s="431"/>
      <c r="M40" s="397"/>
      <c r="N40" s="397"/>
      <c r="O40" s="432"/>
      <c r="P40" s="397"/>
      <c r="Q40" s="399"/>
    </row>
    <row r="41" spans="2:17" ht="36" customHeight="1" x14ac:dyDescent="0.2">
      <c r="B41" s="394" t="s">
        <v>297</v>
      </c>
      <c r="C41" s="427"/>
      <c r="D41" s="427"/>
      <c r="E41" s="427"/>
      <c r="F41" s="427"/>
      <c r="G41" s="427"/>
      <c r="H41" s="130">
        <v>2418254267</v>
      </c>
      <c r="I41" s="130">
        <v>509674.8</v>
      </c>
      <c r="J41" s="130">
        <v>2418763941.8000002</v>
      </c>
      <c r="K41" s="130">
        <v>620348203.19000006</v>
      </c>
      <c r="L41" s="396">
        <v>620348203.19000006</v>
      </c>
      <c r="M41" s="397"/>
      <c r="N41" s="397"/>
      <c r="O41" s="398">
        <v>1798415738.6099999</v>
      </c>
      <c r="P41" s="397"/>
      <c r="Q41" s="399"/>
    </row>
    <row r="42" spans="2:17" ht="34.9" customHeight="1" x14ac:dyDescent="0.2">
      <c r="B42" s="428" t="s">
        <v>268</v>
      </c>
      <c r="C42" s="429"/>
      <c r="D42" s="429"/>
      <c r="E42" s="429"/>
      <c r="F42" s="429"/>
      <c r="G42" s="429"/>
      <c r="H42" s="130">
        <v>195252265</v>
      </c>
      <c r="I42" s="130">
        <v>-1117174.77</v>
      </c>
      <c r="J42" s="130">
        <v>194135090.22999999</v>
      </c>
      <c r="K42" s="130">
        <v>26393285.02</v>
      </c>
      <c r="L42" s="396">
        <v>26393285.02</v>
      </c>
      <c r="M42" s="397"/>
      <c r="N42" s="397"/>
      <c r="O42" s="398">
        <v>167741805.21000001</v>
      </c>
      <c r="P42" s="397"/>
      <c r="Q42" s="399"/>
    </row>
    <row r="43" spans="2:17" ht="35.450000000000003" customHeight="1" x14ac:dyDescent="0.2">
      <c r="B43" s="428" t="s">
        <v>267</v>
      </c>
      <c r="C43" s="429"/>
      <c r="D43" s="429"/>
      <c r="E43" s="429"/>
      <c r="F43" s="429"/>
      <c r="G43" s="429"/>
      <c r="H43" s="130">
        <v>2149002002</v>
      </c>
      <c r="I43" s="130">
        <v>299898.8</v>
      </c>
      <c r="J43" s="130">
        <v>2149301900.8000002</v>
      </c>
      <c r="K43" s="130">
        <v>518644243.77999997</v>
      </c>
      <c r="L43" s="396">
        <v>518644243.77999997</v>
      </c>
      <c r="M43" s="397"/>
      <c r="N43" s="397"/>
      <c r="O43" s="398">
        <v>1630657657.02</v>
      </c>
      <c r="P43" s="397"/>
      <c r="Q43" s="399"/>
    </row>
    <row r="44" spans="2:17" ht="24" customHeight="1" x14ac:dyDescent="0.2">
      <c r="B44" s="428" t="s">
        <v>266</v>
      </c>
      <c r="C44" s="429"/>
      <c r="D44" s="429"/>
      <c r="E44" s="429"/>
      <c r="F44" s="429"/>
      <c r="G44" s="429"/>
      <c r="H44" s="130">
        <v>0</v>
      </c>
      <c r="I44" s="130">
        <v>0</v>
      </c>
      <c r="J44" s="130">
        <v>0</v>
      </c>
      <c r="K44" s="130">
        <v>0</v>
      </c>
      <c r="L44" s="396">
        <v>0</v>
      </c>
      <c r="M44" s="397"/>
      <c r="N44" s="397"/>
      <c r="O44" s="398">
        <v>0</v>
      </c>
      <c r="P44" s="397"/>
      <c r="Q44" s="399"/>
    </row>
    <row r="45" spans="2:17" ht="22.15" customHeight="1" x14ac:dyDescent="0.2">
      <c r="B45" s="428" t="s">
        <v>265</v>
      </c>
      <c r="C45" s="429"/>
      <c r="D45" s="429"/>
      <c r="E45" s="429"/>
      <c r="F45" s="429"/>
      <c r="G45" s="429"/>
      <c r="H45" s="130">
        <v>74000000</v>
      </c>
      <c r="I45" s="130">
        <v>1326950.77</v>
      </c>
      <c r="J45" s="130">
        <v>75326950.769999996</v>
      </c>
      <c r="K45" s="130">
        <v>75310674.390000001</v>
      </c>
      <c r="L45" s="396">
        <v>75310674.390000001</v>
      </c>
      <c r="M45" s="397"/>
      <c r="N45" s="397"/>
      <c r="O45" s="398">
        <v>16276.38</v>
      </c>
      <c r="P45" s="397"/>
      <c r="Q45" s="399"/>
    </row>
    <row r="46" spans="2:17" ht="10.15" customHeight="1" x14ac:dyDescent="0.2">
      <c r="B46" s="430"/>
      <c r="C46" s="397"/>
      <c r="D46" s="397"/>
      <c r="E46" s="397"/>
      <c r="F46" s="397"/>
      <c r="G46" s="397"/>
      <c r="H46" s="138"/>
      <c r="I46" s="138"/>
      <c r="J46" s="138"/>
      <c r="K46" s="138"/>
      <c r="L46" s="431"/>
      <c r="M46" s="397"/>
      <c r="N46" s="397"/>
      <c r="O46" s="432"/>
      <c r="P46" s="397"/>
      <c r="Q46" s="399"/>
    </row>
    <row r="47" spans="2:17" ht="22.15" customHeight="1" x14ac:dyDescent="0.2">
      <c r="B47" s="426" t="s">
        <v>222</v>
      </c>
      <c r="C47" s="397"/>
      <c r="D47" s="397"/>
      <c r="E47" s="397"/>
      <c r="F47" s="397"/>
      <c r="G47" s="397"/>
      <c r="H47" s="132">
        <v>9555837774</v>
      </c>
      <c r="I47" s="132">
        <v>771734283.58000004</v>
      </c>
      <c r="J47" s="132">
        <v>10327572057.58</v>
      </c>
      <c r="K47" s="132">
        <v>2488095356.98</v>
      </c>
      <c r="L47" s="413">
        <v>2400791161.0900002</v>
      </c>
      <c r="M47" s="397"/>
      <c r="N47" s="397"/>
      <c r="O47" s="414">
        <v>7839476700.6000004</v>
      </c>
      <c r="P47" s="397"/>
      <c r="Q47" s="399"/>
    </row>
    <row r="48" spans="2:17" ht="22.15" customHeight="1" x14ac:dyDescent="0.2">
      <c r="B48" s="394" t="s">
        <v>296</v>
      </c>
      <c r="C48" s="427"/>
      <c r="D48" s="427"/>
      <c r="E48" s="427"/>
      <c r="F48" s="427"/>
      <c r="G48" s="427"/>
      <c r="H48" s="130">
        <v>130579353</v>
      </c>
      <c r="I48" s="130">
        <v>137611669.90000001</v>
      </c>
      <c r="J48" s="130">
        <v>268191022.90000001</v>
      </c>
      <c r="K48" s="130">
        <v>51584650.640000001</v>
      </c>
      <c r="L48" s="396">
        <v>51584650.640000001</v>
      </c>
      <c r="M48" s="397"/>
      <c r="N48" s="397"/>
      <c r="O48" s="398">
        <v>216606372.25999999</v>
      </c>
      <c r="P48" s="397"/>
      <c r="Q48" s="399"/>
    </row>
    <row r="49" spans="2:17" ht="18" customHeight="1" x14ac:dyDescent="0.2">
      <c r="B49" s="428" t="s">
        <v>295</v>
      </c>
      <c r="C49" s="429"/>
      <c r="D49" s="429"/>
      <c r="E49" s="429"/>
      <c r="F49" s="429"/>
      <c r="G49" s="429"/>
      <c r="H49" s="130">
        <v>0</v>
      </c>
      <c r="I49" s="130">
        <v>0</v>
      </c>
      <c r="J49" s="130">
        <v>0</v>
      </c>
      <c r="K49" s="130">
        <v>0</v>
      </c>
      <c r="L49" s="396">
        <v>0</v>
      </c>
      <c r="M49" s="397"/>
      <c r="N49" s="397"/>
      <c r="O49" s="398">
        <v>0</v>
      </c>
      <c r="P49" s="397"/>
      <c r="Q49" s="399"/>
    </row>
    <row r="50" spans="2:17" ht="18" customHeight="1" x14ac:dyDescent="0.2">
      <c r="B50" s="428" t="s">
        <v>294</v>
      </c>
      <c r="C50" s="429"/>
      <c r="D50" s="429"/>
      <c r="E50" s="429"/>
      <c r="F50" s="429"/>
      <c r="G50" s="429"/>
      <c r="H50" s="130">
        <v>30251082</v>
      </c>
      <c r="I50" s="130">
        <v>74188509.230000004</v>
      </c>
      <c r="J50" s="130">
        <v>104439591.23</v>
      </c>
      <c r="K50" s="130">
        <v>20408760.969999999</v>
      </c>
      <c r="L50" s="396">
        <v>20408760.969999999</v>
      </c>
      <c r="M50" s="397"/>
      <c r="N50" s="397"/>
      <c r="O50" s="398">
        <v>84030830.260000005</v>
      </c>
      <c r="P50" s="397"/>
      <c r="Q50" s="399"/>
    </row>
    <row r="51" spans="2:17" ht="22.15" customHeight="1" x14ac:dyDescent="0.2">
      <c r="B51" s="428" t="s">
        <v>293</v>
      </c>
      <c r="C51" s="429"/>
      <c r="D51" s="429"/>
      <c r="E51" s="429"/>
      <c r="F51" s="429"/>
      <c r="G51" s="429"/>
      <c r="H51" s="130">
        <v>0</v>
      </c>
      <c r="I51" s="130">
        <v>0</v>
      </c>
      <c r="J51" s="130">
        <v>0</v>
      </c>
      <c r="K51" s="130">
        <v>0</v>
      </c>
      <c r="L51" s="396">
        <v>0</v>
      </c>
      <c r="M51" s="397"/>
      <c r="N51" s="397"/>
      <c r="O51" s="398">
        <v>0</v>
      </c>
      <c r="P51" s="397"/>
      <c r="Q51" s="399"/>
    </row>
    <row r="52" spans="2:17" ht="22.15" customHeight="1" x14ac:dyDescent="0.2">
      <c r="B52" s="433" t="s">
        <v>292</v>
      </c>
      <c r="C52" s="434"/>
      <c r="D52" s="434"/>
      <c r="E52" s="434"/>
      <c r="F52" s="434"/>
      <c r="G52" s="434"/>
      <c r="H52" s="131">
        <v>0</v>
      </c>
      <c r="I52" s="131">
        <v>0</v>
      </c>
      <c r="J52" s="131">
        <v>0</v>
      </c>
      <c r="K52" s="131">
        <v>0</v>
      </c>
      <c r="L52" s="408">
        <v>0</v>
      </c>
      <c r="M52" s="409"/>
      <c r="N52" s="409"/>
      <c r="O52" s="410">
        <v>0</v>
      </c>
      <c r="P52" s="409"/>
      <c r="Q52" s="411"/>
    </row>
    <row r="53" spans="2:17" ht="22.15" customHeight="1" x14ac:dyDescent="0.2">
      <c r="B53" s="428" t="s">
        <v>291</v>
      </c>
      <c r="C53" s="429"/>
      <c r="D53" s="429"/>
      <c r="E53" s="429"/>
      <c r="F53" s="429"/>
      <c r="G53" s="429"/>
      <c r="H53" s="130">
        <v>0</v>
      </c>
      <c r="I53" s="130">
        <v>0</v>
      </c>
      <c r="J53" s="130">
        <v>0</v>
      </c>
      <c r="K53" s="130">
        <v>0</v>
      </c>
      <c r="L53" s="396">
        <v>0</v>
      </c>
      <c r="M53" s="397"/>
      <c r="N53" s="397"/>
      <c r="O53" s="398">
        <v>0</v>
      </c>
      <c r="P53" s="397"/>
      <c r="Q53" s="399"/>
    </row>
    <row r="54" spans="2:17" ht="22.15" customHeight="1" x14ac:dyDescent="0.2">
      <c r="B54" s="428" t="s">
        <v>290</v>
      </c>
      <c r="C54" s="429"/>
      <c r="D54" s="429"/>
      <c r="E54" s="429"/>
      <c r="F54" s="429"/>
      <c r="G54" s="429"/>
      <c r="H54" s="130">
        <v>0</v>
      </c>
      <c r="I54" s="130">
        <v>0</v>
      </c>
      <c r="J54" s="130">
        <v>0</v>
      </c>
      <c r="K54" s="130">
        <v>0</v>
      </c>
      <c r="L54" s="396">
        <v>0</v>
      </c>
      <c r="M54" s="397"/>
      <c r="N54" s="397"/>
      <c r="O54" s="398">
        <v>0</v>
      </c>
      <c r="P54" s="397"/>
      <c r="Q54" s="399"/>
    </row>
    <row r="55" spans="2:17" ht="22.15" customHeight="1" x14ac:dyDescent="0.2">
      <c r="B55" s="428" t="s">
        <v>289</v>
      </c>
      <c r="C55" s="429"/>
      <c r="D55" s="429"/>
      <c r="E55" s="429"/>
      <c r="F55" s="429"/>
      <c r="G55" s="429"/>
      <c r="H55" s="130">
        <v>100328271</v>
      </c>
      <c r="I55" s="130">
        <v>50162138.670000002</v>
      </c>
      <c r="J55" s="130">
        <v>150490409.66999999</v>
      </c>
      <c r="K55" s="130">
        <v>17933659.670000002</v>
      </c>
      <c r="L55" s="396">
        <v>17933659.670000002</v>
      </c>
      <c r="M55" s="397"/>
      <c r="N55" s="397"/>
      <c r="O55" s="398">
        <v>132556750</v>
      </c>
      <c r="P55" s="397"/>
      <c r="Q55" s="399"/>
    </row>
    <row r="56" spans="2:17" ht="22.15" customHeight="1" x14ac:dyDescent="0.2">
      <c r="B56" s="428" t="s">
        <v>288</v>
      </c>
      <c r="C56" s="429"/>
      <c r="D56" s="429"/>
      <c r="E56" s="429"/>
      <c r="F56" s="429"/>
      <c r="G56" s="429"/>
      <c r="H56" s="130">
        <v>0</v>
      </c>
      <c r="I56" s="130">
        <v>13261022</v>
      </c>
      <c r="J56" s="130">
        <v>13261022</v>
      </c>
      <c r="K56" s="130">
        <v>13242230</v>
      </c>
      <c r="L56" s="396">
        <v>13242230</v>
      </c>
      <c r="M56" s="397"/>
      <c r="N56" s="397"/>
      <c r="O56" s="398">
        <v>18792</v>
      </c>
      <c r="P56" s="397"/>
      <c r="Q56" s="399"/>
    </row>
    <row r="57" spans="2:17" ht="7.9" customHeight="1" x14ac:dyDescent="0.2">
      <c r="B57" s="430"/>
      <c r="C57" s="397"/>
      <c r="D57" s="397"/>
      <c r="E57" s="397"/>
      <c r="F57" s="397"/>
      <c r="G57" s="397"/>
      <c r="H57" s="138"/>
      <c r="I57" s="138"/>
      <c r="J57" s="138"/>
      <c r="K57" s="138"/>
      <c r="L57" s="431"/>
      <c r="M57" s="397"/>
      <c r="N57" s="397"/>
      <c r="O57" s="432"/>
      <c r="P57" s="397"/>
      <c r="Q57" s="399"/>
    </row>
    <row r="58" spans="2:17" ht="22.15" customHeight="1" x14ac:dyDescent="0.2">
      <c r="B58" s="394" t="s">
        <v>287</v>
      </c>
      <c r="C58" s="427"/>
      <c r="D58" s="427"/>
      <c r="E58" s="427"/>
      <c r="F58" s="427"/>
      <c r="G58" s="427"/>
      <c r="H58" s="130">
        <v>8113885669</v>
      </c>
      <c r="I58" s="130">
        <v>436866197.82999998</v>
      </c>
      <c r="J58" s="130">
        <v>8550751866.8299999</v>
      </c>
      <c r="K58" s="130">
        <v>1952842601.1500001</v>
      </c>
      <c r="L58" s="396">
        <v>1865538405.26</v>
      </c>
      <c r="M58" s="397"/>
      <c r="N58" s="397"/>
      <c r="O58" s="398">
        <v>6597909265.6800003</v>
      </c>
      <c r="P58" s="397"/>
      <c r="Q58" s="399"/>
    </row>
    <row r="59" spans="2:17" ht="22.15" customHeight="1" x14ac:dyDescent="0.2">
      <c r="B59" s="428" t="s">
        <v>286</v>
      </c>
      <c r="C59" s="429"/>
      <c r="D59" s="429"/>
      <c r="E59" s="429"/>
      <c r="F59" s="429"/>
      <c r="G59" s="429"/>
      <c r="H59" s="130">
        <v>0</v>
      </c>
      <c r="I59" s="130">
        <v>0</v>
      </c>
      <c r="J59" s="130">
        <v>0</v>
      </c>
      <c r="K59" s="130">
        <v>0</v>
      </c>
      <c r="L59" s="396">
        <v>0</v>
      </c>
      <c r="M59" s="397"/>
      <c r="N59" s="397"/>
      <c r="O59" s="398">
        <v>0</v>
      </c>
      <c r="P59" s="397"/>
      <c r="Q59" s="399"/>
    </row>
    <row r="60" spans="2:17" ht="22.15" customHeight="1" x14ac:dyDescent="0.2">
      <c r="B60" s="428" t="s">
        <v>285</v>
      </c>
      <c r="C60" s="429"/>
      <c r="D60" s="429"/>
      <c r="E60" s="429"/>
      <c r="F60" s="429"/>
      <c r="G60" s="429"/>
      <c r="H60" s="130">
        <v>531095550</v>
      </c>
      <c r="I60" s="130">
        <v>127522669.81999999</v>
      </c>
      <c r="J60" s="130">
        <v>658618219.82000005</v>
      </c>
      <c r="K60" s="130">
        <v>127778381.31999999</v>
      </c>
      <c r="L60" s="396">
        <v>127778381.31999999</v>
      </c>
      <c r="M60" s="397"/>
      <c r="N60" s="397"/>
      <c r="O60" s="398">
        <v>530839838.5</v>
      </c>
      <c r="P60" s="397"/>
      <c r="Q60" s="399"/>
    </row>
    <row r="61" spans="2:17" ht="22.15" customHeight="1" x14ac:dyDescent="0.2">
      <c r="B61" s="428" t="s">
        <v>284</v>
      </c>
      <c r="C61" s="429"/>
      <c r="D61" s="429"/>
      <c r="E61" s="429"/>
      <c r="F61" s="429"/>
      <c r="G61" s="429"/>
      <c r="H61" s="130">
        <v>1510222218</v>
      </c>
      <c r="I61" s="130">
        <v>56747103.420000002</v>
      </c>
      <c r="J61" s="130">
        <v>1566969321.4200001</v>
      </c>
      <c r="K61" s="130">
        <v>401041556.79000002</v>
      </c>
      <c r="L61" s="396">
        <v>401041556.79000002</v>
      </c>
      <c r="M61" s="397"/>
      <c r="N61" s="397"/>
      <c r="O61" s="398">
        <v>1165927764.6300001</v>
      </c>
      <c r="P61" s="397"/>
      <c r="Q61" s="399"/>
    </row>
    <row r="62" spans="2:17" ht="22.15" customHeight="1" x14ac:dyDescent="0.2">
      <c r="B62" s="428" t="s">
        <v>283</v>
      </c>
      <c r="C62" s="429"/>
      <c r="D62" s="429"/>
      <c r="E62" s="429"/>
      <c r="F62" s="429"/>
      <c r="G62" s="429"/>
      <c r="H62" s="130">
        <v>20224132</v>
      </c>
      <c r="I62" s="130">
        <v>48466397.689999998</v>
      </c>
      <c r="J62" s="130">
        <v>68690529.689999998</v>
      </c>
      <c r="K62" s="130">
        <v>11107114.029999999</v>
      </c>
      <c r="L62" s="396">
        <v>11107114.029999999</v>
      </c>
      <c r="M62" s="397"/>
      <c r="N62" s="397"/>
      <c r="O62" s="398">
        <v>57583415.659999996</v>
      </c>
      <c r="P62" s="397"/>
      <c r="Q62" s="399"/>
    </row>
    <row r="63" spans="2:17" ht="22.15" customHeight="1" x14ac:dyDescent="0.2">
      <c r="B63" s="428" t="s">
        <v>282</v>
      </c>
      <c r="C63" s="429"/>
      <c r="D63" s="429"/>
      <c r="E63" s="429"/>
      <c r="F63" s="429"/>
      <c r="G63" s="429"/>
      <c r="H63" s="130">
        <v>5704923178</v>
      </c>
      <c r="I63" s="130">
        <v>142243373.40000001</v>
      </c>
      <c r="J63" s="130">
        <v>5847166551.3999996</v>
      </c>
      <c r="K63" s="130">
        <v>1307743797.52</v>
      </c>
      <c r="L63" s="396">
        <v>1220439601.6300001</v>
      </c>
      <c r="M63" s="397"/>
      <c r="N63" s="397"/>
      <c r="O63" s="398">
        <v>4539422753.8800001</v>
      </c>
      <c r="P63" s="397"/>
      <c r="Q63" s="399"/>
    </row>
    <row r="64" spans="2:17" ht="22.15" customHeight="1" x14ac:dyDescent="0.2">
      <c r="B64" s="428" t="s">
        <v>281</v>
      </c>
      <c r="C64" s="429"/>
      <c r="D64" s="429"/>
      <c r="E64" s="429"/>
      <c r="F64" s="429"/>
      <c r="G64" s="429"/>
      <c r="H64" s="130">
        <v>337932796</v>
      </c>
      <c r="I64" s="130">
        <v>59610428.380000003</v>
      </c>
      <c r="J64" s="130">
        <v>397543224.38</v>
      </c>
      <c r="K64" s="130">
        <v>102895526.37</v>
      </c>
      <c r="L64" s="396">
        <v>102895526.37</v>
      </c>
      <c r="M64" s="397"/>
      <c r="N64" s="397"/>
      <c r="O64" s="398">
        <v>294647698.00999999</v>
      </c>
      <c r="P64" s="397"/>
      <c r="Q64" s="399"/>
    </row>
    <row r="65" spans="2:17" ht="22.15" customHeight="1" x14ac:dyDescent="0.2">
      <c r="B65" s="428" t="s">
        <v>280</v>
      </c>
      <c r="C65" s="429"/>
      <c r="D65" s="429"/>
      <c r="E65" s="429"/>
      <c r="F65" s="429"/>
      <c r="G65" s="429"/>
      <c r="H65" s="130">
        <v>9487795</v>
      </c>
      <c r="I65" s="130">
        <v>2276225.12</v>
      </c>
      <c r="J65" s="130">
        <v>11764020.119999999</v>
      </c>
      <c r="K65" s="130">
        <v>2276225.12</v>
      </c>
      <c r="L65" s="396">
        <v>2276225.12</v>
      </c>
      <c r="M65" s="397"/>
      <c r="N65" s="397"/>
      <c r="O65" s="398">
        <v>9487795</v>
      </c>
      <c r="P65" s="397"/>
      <c r="Q65" s="399"/>
    </row>
    <row r="66" spans="2:17" ht="7.9" customHeight="1" x14ac:dyDescent="0.2">
      <c r="B66" s="430"/>
      <c r="C66" s="397"/>
      <c r="D66" s="397"/>
      <c r="E66" s="397"/>
      <c r="F66" s="397"/>
      <c r="G66" s="397"/>
      <c r="H66" s="138"/>
      <c r="I66" s="138"/>
      <c r="J66" s="138"/>
      <c r="K66" s="138"/>
      <c r="L66" s="431"/>
      <c r="M66" s="397"/>
      <c r="N66" s="397"/>
      <c r="O66" s="432"/>
      <c r="P66" s="397"/>
      <c r="Q66" s="399"/>
    </row>
    <row r="67" spans="2:17" ht="22.15" customHeight="1" x14ac:dyDescent="0.2">
      <c r="B67" s="394" t="s">
        <v>279</v>
      </c>
      <c r="C67" s="427"/>
      <c r="D67" s="427"/>
      <c r="E67" s="427"/>
      <c r="F67" s="427"/>
      <c r="G67" s="427"/>
      <c r="H67" s="130">
        <v>109651351</v>
      </c>
      <c r="I67" s="130">
        <v>44290854.119999997</v>
      </c>
      <c r="J67" s="130">
        <v>153942205.12</v>
      </c>
      <c r="K67" s="130">
        <v>9996510.5899999999</v>
      </c>
      <c r="L67" s="396">
        <v>9996510.5899999999</v>
      </c>
      <c r="M67" s="397"/>
      <c r="N67" s="397"/>
      <c r="O67" s="398">
        <v>143945694.53</v>
      </c>
      <c r="P67" s="397"/>
      <c r="Q67" s="399"/>
    </row>
    <row r="68" spans="2:17" ht="22.15" customHeight="1" x14ac:dyDescent="0.2">
      <c r="B68" s="428" t="s">
        <v>278</v>
      </c>
      <c r="C68" s="429"/>
      <c r="D68" s="429"/>
      <c r="E68" s="429"/>
      <c r="F68" s="429"/>
      <c r="G68" s="429"/>
      <c r="H68" s="130">
        <v>0</v>
      </c>
      <c r="I68" s="130">
        <v>0</v>
      </c>
      <c r="J68" s="130">
        <v>0</v>
      </c>
      <c r="K68" s="130">
        <v>0</v>
      </c>
      <c r="L68" s="396">
        <v>0</v>
      </c>
      <c r="M68" s="397"/>
      <c r="N68" s="397"/>
      <c r="O68" s="398">
        <v>0</v>
      </c>
      <c r="P68" s="397"/>
      <c r="Q68" s="399"/>
    </row>
    <row r="69" spans="2:17" ht="22.15" customHeight="1" x14ac:dyDescent="0.2">
      <c r="B69" s="428" t="s">
        <v>277</v>
      </c>
      <c r="C69" s="429"/>
      <c r="D69" s="429"/>
      <c r="E69" s="429"/>
      <c r="F69" s="429"/>
      <c r="G69" s="429"/>
      <c r="H69" s="130">
        <v>0</v>
      </c>
      <c r="I69" s="130">
        <v>15648365.1</v>
      </c>
      <c r="J69" s="130">
        <v>15648365.1</v>
      </c>
      <c r="K69" s="130">
        <v>301288.03000000003</v>
      </c>
      <c r="L69" s="396">
        <v>301288.03000000003</v>
      </c>
      <c r="M69" s="397"/>
      <c r="N69" s="397"/>
      <c r="O69" s="398">
        <v>15347077.07</v>
      </c>
      <c r="P69" s="397"/>
      <c r="Q69" s="399"/>
    </row>
    <row r="70" spans="2:17" ht="22.15" customHeight="1" x14ac:dyDescent="0.2">
      <c r="B70" s="428" t="s">
        <v>276</v>
      </c>
      <c r="C70" s="429"/>
      <c r="D70" s="429"/>
      <c r="E70" s="429"/>
      <c r="F70" s="429"/>
      <c r="G70" s="429"/>
      <c r="H70" s="130">
        <v>0</v>
      </c>
      <c r="I70" s="130">
        <v>0</v>
      </c>
      <c r="J70" s="130">
        <v>0</v>
      </c>
      <c r="K70" s="130">
        <v>0</v>
      </c>
      <c r="L70" s="396">
        <v>0</v>
      </c>
      <c r="M70" s="397"/>
      <c r="N70" s="397"/>
      <c r="O70" s="398">
        <v>0</v>
      </c>
      <c r="P70" s="397"/>
      <c r="Q70" s="399"/>
    </row>
    <row r="71" spans="2:17" ht="22.15" customHeight="1" x14ac:dyDescent="0.2">
      <c r="B71" s="428" t="s">
        <v>275</v>
      </c>
      <c r="C71" s="429"/>
      <c r="D71" s="429"/>
      <c r="E71" s="429"/>
      <c r="F71" s="429"/>
      <c r="G71" s="429"/>
      <c r="H71" s="130">
        <v>0</v>
      </c>
      <c r="I71" s="130">
        <v>0</v>
      </c>
      <c r="J71" s="130">
        <v>0</v>
      </c>
      <c r="K71" s="130">
        <v>0</v>
      </c>
      <c r="L71" s="396">
        <v>0</v>
      </c>
      <c r="M71" s="397"/>
      <c r="N71" s="397"/>
      <c r="O71" s="398">
        <v>0</v>
      </c>
      <c r="P71" s="397"/>
      <c r="Q71" s="399"/>
    </row>
    <row r="72" spans="2:17" ht="22.15" customHeight="1" x14ac:dyDescent="0.2">
      <c r="B72" s="428" t="s">
        <v>274</v>
      </c>
      <c r="C72" s="429"/>
      <c r="D72" s="429"/>
      <c r="E72" s="429"/>
      <c r="F72" s="429"/>
      <c r="G72" s="429"/>
      <c r="H72" s="130">
        <v>0</v>
      </c>
      <c r="I72" s="130">
        <v>2495508</v>
      </c>
      <c r="J72" s="130">
        <v>2495508</v>
      </c>
      <c r="K72" s="130">
        <v>748652.4</v>
      </c>
      <c r="L72" s="396">
        <v>748652.4</v>
      </c>
      <c r="M72" s="397"/>
      <c r="N72" s="397"/>
      <c r="O72" s="398">
        <v>1746855.6</v>
      </c>
      <c r="P72" s="397"/>
      <c r="Q72" s="399"/>
    </row>
    <row r="73" spans="2:17" ht="18" customHeight="1" x14ac:dyDescent="0.2">
      <c r="B73" s="428" t="s">
        <v>273</v>
      </c>
      <c r="C73" s="429"/>
      <c r="D73" s="429"/>
      <c r="E73" s="429"/>
      <c r="F73" s="429"/>
      <c r="G73" s="429"/>
      <c r="H73" s="130">
        <v>92443996</v>
      </c>
      <c r="I73" s="130">
        <v>19433701.039999999</v>
      </c>
      <c r="J73" s="130">
        <v>111877697.04000001</v>
      </c>
      <c r="K73" s="130">
        <v>6932586.1699999999</v>
      </c>
      <c r="L73" s="396">
        <v>6932586.1699999999</v>
      </c>
      <c r="M73" s="397"/>
      <c r="N73" s="397"/>
      <c r="O73" s="398">
        <v>104945110.87</v>
      </c>
      <c r="P73" s="397"/>
      <c r="Q73" s="399"/>
    </row>
    <row r="74" spans="2:17" ht="22.15" customHeight="1" x14ac:dyDescent="0.2">
      <c r="B74" s="428" t="s">
        <v>272</v>
      </c>
      <c r="C74" s="429"/>
      <c r="D74" s="429"/>
      <c r="E74" s="429"/>
      <c r="F74" s="429"/>
      <c r="G74" s="429"/>
      <c r="H74" s="130">
        <v>17207355</v>
      </c>
      <c r="I74" s="130">
        <v>0</v>
      </c>
      <c r="J74" s="130">
        <v>17207355</v>
      </c>
      <c r="K74" s="130">
        <v>0</v>
      </c>
      <c r="L74" s="396">
        <v>0</v>
      </c>
      <c r="M74" s="397"/>
      <c r="N74" s="397"/>
      <c r="O74" s="398">
        <v>17207355</v>
      </c>
      <c r="P74" s="397"/>
      <c r="Q74" s="399"/>
    </row>
    <row r="75" spans="2:17" ht="22.15" customHeight="1" x14ac:dyDescent="0.2">
      <c r="B75" s="428" t="s">
        <v>271</v>
      </c>
      <c r="C75" s="429"/>
      <c r="D75" s="429"/>
      <c r="E75" s="429"/>
      <c r="F75" s="429"/>
      <c r="G75" s="429"/>
      <c r="H75" s="130">
        <v>0</v>
      </c>
      <c r="I75" s="130">
        <v>6713279.9800000004</v>
      </c>
      <c r="J75" s="130">
        <v>6713279.9800000004</v>
      </c>
      <c r="K75" s="130">
        <v>2013983.99</v>
      </c>
      <c r="L75" s="396">
        <v>2013983.99</v>
      </c>
      <c r="M75" s="397"/>
      <c r="N75" s="397"/>
      <c r="O75" s="398">
        <v>4699295.99</v>
      </c>
      <c r="P75" s="397"/>
      <c r="Q75" s="399"/>
    </row>
    <row r="76" spans="2:17" ht="22.15" customHeight="1" x14ac:dyDescent="0.2">
      <c r="B76" s="428" t="s">
        <v>270</v>
      </c>
      <c r="C76" s="429"/>
      <c r="D76" s="429"/>
      <c r="E76" s="429"/>
      <c r="F76" s="429"/>
      <c r="G76" s="429"/>
      <c r="H76" s="130">
        <v>0</v>
      </c>
      <c r="I76" s="130">
        <v>0</v>
      </c>
      <c r="J76" s="130">
        <v>0</v>
      </c>
      <c r="K76" s="130">
        <v>0</v>
      </c>
      <c r="L76" s="396">
        <v>0</v>
      </c>
      <c r="M76" s="397"/>
      <c r="N76" s="397"/>
      <c r="O76" s="398">
        <v>0</v>
      </c>
      <c r="P76" s="397"/>
      <c r="Q76" s="399"/>
    </row>
    <row r="77" spans="2:17" ht="7.9" customHeight="1" x14ac:dyDescent="0.2">
      <c r="B77" s="430"/>
      <c r="C77" s="397"/>
      <c r="D77" s="397"/>
      <c r="E77" s="397"/>
      <c r="F77" s="397"/>
      <c r="G77" s="397"/>
      <c r="H77" s="138"/>
      <c r="I77" s="138"/>
      <c r="J77" s="138"/>
      <c r="K77" s="138"/>
      <c r="L77" s="431"/>
      <c r="M77" s="397"/>
      <c r="N77" s="397"/>
      <c r="O77" s="432"/>
      <c r="P77" s="397"/>
      <c r="Q77" s="399"/>
    </row>
    <row r="78" spans="2:17" ht="36.6" customHeight="1" x14ac:dyDescent="0.2">
      <c r="B78" s="394" t="s">
        <v>269</v>
      </c>
      <c r="C78" s="427"/>
      <c r="D78" s="427"/>
      <c r="E78" s="427"/>
      <c r="F78" s="427"/>
      <c r="G78" s="427"/>
      <c r="H78" s="130">
        <v>1201721401</v>
      </c>
      <c r="I78" s="130">
        <v>152965561.72999999</v>
      </c>
      <c r="J78" s="130">
        <v>1354686962.73</v>
      </c>
      <c r="K78" s="130">
        <v>473671594.60000002</v>
      </c>
      <c r="L78" s="396">
        <v>473671594.60000002</v>
      </c>
      <c r="M78" s="397"/>
      <c r="N78" s="397"/>
      <c r="O78" s="398">
        <v>881015368.13</v>
      </c>
      <c r="P78" s="397"/>
      <c r="Q78" s="399"/>
    </row>
    <row r="79" spans="2:17" ht="33" customHeight="1" x14ac:dyDescent="0.2">
      <c r="B79" s="428" t="s">
        <v>268</v>
      </c>
      <c r="C79" s="429"/>
      <c r="D79" s="429"/>
      <c r="E79" s="429"/>
      <c r="F79" s="429"/>
      <c r="G79" s="429"/>
      <c r="H79" s="130">
        <v>0</v>
      </c>
      <c r="I79" s="130">
        <v>0</v>
      </c>
      <c r="J79" s="130">
        <v>0</v>
      </c>
      <c r="K79" s="130">
        <v>0</v>
      </c>
      <c r="L79" s="396">
        <v>0</v>
      </c>
      <c r="M79" s="397"/>
      <c r="N79" s="397"/>
      <c r="O79" s="398">
        <v>0</v>
      </c>
      <c r="P79" s="397"/>
      <c r="Q79" s="399"/>
    </row>
    <row r="80" spans="2:17" ht="22.15" customHeight="1" x14ac:dyDescent="0.2">
      <c r="B80" s="428" t="s">
        <v>267</v>
      </c>
      <c r="C80" s="429"/>
      <c r="D80" s="429"/>
      <c r="E80" s="429"/>
      <c r="F80" s="429"/>
      <c r="G80" s="429"/>
      <c r="H80" s="130">
        <v>1201721401</v>
      </c>
      <c r="I80" s="130">
        <v>19236990.559999999</v>
      </c>
      <c r="J80" s="130">
        <v>1220958391.5599999</v>
      </c>
      <c r="K80" s="130">
        <v>341793556.81999999</v>
      </c>
      <c r="L80" s="396">
        <v>341793556.81999999</v>
      </c>
      <c r="M80" s="397"/>
      <c r="N80" s="397"/>
      <c r="O80" s="398">
        <v>879164834.74000001</v>
      </c>
      <c r="P80" s="397"/>
      <c r="Q80" s="399"/>
    </row>
    <row r="81" spans="2:17" ht="22.15" customHeight="1" x14ac:dyDescent="0.2">
      <c r="B81" s="428" t="s">
        <v>266</v>
      </c>
      <c r="C81" s="429"/>
      <c r="D81" s="429"/>
      <c r="E81" s="429"/>
      <c r="F81" s="429"/>
      <c r="G81" s="429"/>
      <c r="H81" s="130">
        <v>0</v>
      </c>
      <c r="I81" s="130">
        <v>0</v>
      </c>
      <c r="J81" s="130">
        <v>0</v>
      </c>
      <c r="K81" s="130">
        <v>0</v>
      </c>
      <c r="L81" s="396">
        <v>0</v>
      </c>
      <c r="M81" s="397"/>
      <c r="N81" s="397"/>
      <c r="O81" s="398">
        <v>0</v>
      </c>
      <c r="P81" s="397"/>
      <c r="Q81" s="399"/>
    </row>
    <row r="82" spans="2:17" ht="22.15" customHeight="1" x14ac:dyDescent="0.2">
      <c r="B82" s="428" t="s">
        <v>265</v>
      </c>
      <c r="C82" s="429"/>
      <c r="D82" s="429"/>
      <c r="E82" s="429"/>
      <c r="F82" s="429"/>
      <c r="G82" s="429"/>
      <c r="H82" s="130">
        <v>0</v>
      </c>
      <c r="I82" s="130">
        <v>133728571.17</v>
      </c>
      <c r="J82" s="130">
        <v>133728571.17</v>
      </c>
      <c r="K82" s="130">
        <v>131878037.78</v>
      </c>
      <c r="L82" s="396">
        <v>131878037.78</v>
      </c>
      <c r="M82" s="397"/>
      <c r="N82" s="397"/>
      <c r="O82" s="398">
        <v>1850533.39</v>
      </c>
      <c r="P82" s="397"/>
      <c r="Q82" s="399"/>
    </row>
    <row r="83" spans="2:17" ht="10.15" customHeight="1" x14ac:dyDescent="0.2">
      <c r="B83" s="430"/>
      <c r="C83" s="397"/>
      <c r="D83" s="397"/>
      <c r="E83" s="397"/>
      <c r="F83" s="397"/>
      <c r="G83" s="397"/>
      <c r="H83" s="138"/>
      <c r="I83" s="138"/>
      <c r="J83" s="138"/>
      <c r="K83" s="138"/>
      <c r="L83" s="431"/>
      <c r="M83" s="397"/>
      <c r="N83" s="397"/>
      <c r="O83" s="432"/>
      <c r="P83" s="397"/>
      <c r="Q83" s="399"/>
    </row>
    <row r="84" spans="2:17" ht="22.15" customHeight="1" x14ac:dyDescent="0.2">
      <c r="B84" s="389" t="s">
        <v>149</v>
      </c>
      <c r="C84" s="390"/>
      <c r="D84" s="390"/>
      <c r="E84" s="390"/>
      <c r="F84" s="390"/>
      <c r="G84" s="390"/>
      <c r="H84" s="129">
        <v>19277532100</v>
      </c>
      <c r="I84" s="129">
        <v>845796035.37</v>
      </c>
      <c r="J84" s="129">
        <v>20123328135.369999</v>
      </c>
      <c r="K84" s="129">
        <v>4576987388.5500002</v>
      </c>
      <c r="L84" s="391">
        <v>4420704817.1800003</v>
      </c>
      <c r="M84" s="390"/>
      <c r="N84" s="390"/>
      <c r="O84" s="392">
        <v>15546340746.82</v>
      </c>
      <c r="P84" s="390"/>
      <c r="Q84" s="393"/>
    </row>
  </sheetData>
  <mergeCells count="232">
    <mergeCell ref="B84:G84"/>
    <mergeCell ref="L84:N84"/>
    <mergeCell ref="O84:Q84"/>
    <mergeCell ref="G3:N5"/>
    <mergeCell ref="O8:Q9"/>
    <mergeCell ref="B82:G82"/>
    <mergeCell ref="L82:N82"/>
    <mergeCell ref="O82:Q82"/>
    <mergeCell ref="B83:G83"/>
    <mergeCell ref="L83:N83"/>
    <mergeCell ref="B78:G78"/>
    <mergeCell ref="L78:N78"/>
    <mergeCell ref="O78:Q78"/>
    <mergeCell ref="B79:G79"/>
    <mergeCell ref="L79:N79"/>
    <mergeCell ref="O79:Q79"/>
    <mergeCell ref="O83:Q83"/>
    <mergeCell ref="B80:G80"/>
    <mergeCell ref="L80:N80"/>
    <mergeCell ref="O80:Q80"/>
    <mergeCell ref="B81:G81"/>
    <mergeCell ref="L81:N81"/>
    <mergeCell ref="O81:Q81"/>
    <mergeCell ref="B75:G75"/>
    <mergeCell ref="L75:N75"/>
    <mergeCell ref="O75:Q75"/>
    <mergeCell ref="B76:G76"/>
    <mergeCell ref="L76:N76"/>
    <mergeCell ref="O76:Q76"/>
    <mergeCell ref="B77:G77"/>
    <mergeCell ref="L77:N77"/>
    <mergeCell ref="O77:Q77"/>
    <mergeCell ref="B72:G72"/>
    <mergeCell ref="L72:N72"/>
    <mergeCell ref="O72:Q72"/>
    <mergeCell ref="B73:G73"/>
    <mergeCell ref="L73:N73"/>
    <mergeCell ref="O73:Q73"/>
    <mergeCell ref="B74:G74"/>
    <mergeCell ref="L74:N74"/>
    <mergeCell ref="O74:Q74"/>
    <mergeCell ref="B69:G69"/>
    <mergeCell ref="L69:N69"/>
    <mergeCell ref="O69:Q69"/>
    <mergeCell ref="B70:G70"/>
    <mergeCell ref="L70:N70"/>
    <mergeCell ref="O70:Q70"/>
    <mergeCell ref="B71:G71"/>
    <mergeCell ref="L71:N71"/>
    <mergeCell ref="O71:Q71"/>
    <mergeCell ref="B66:G66"/>
    <mergeCell ref="L66:N66"/>
    <mergeCell ref="O66:Q66"/>
    <mergeCell ref="B67:G67"/>
    <mergeCell ref="L67:N67"/>
    <mergeCell ref="O67:Q67"/>
    <mergeCell ref="B68:G68"/>
    <mergeCell ref="L68:N68"/>
    <mergeCell ref="O68:Q68"/>
    <mergeCell ref="B63:G63"/>
    <mergeCell ref="L63:N63"/>
    <mergeCell ref="O63:Q63"/>
    <mergeCell ref="B64:G64"/>
    <mergeCell ref="L64:N64"/>
    <mergeCell ref="O64:Q64"/>
    <mergeCell ref="B65:G65"/>
    <mergeCell ref="L65:N65"/>
    <mergeCell ref="O65:Q65"/>
    <mergeCell ref="B60:G60"/>
    <mergeCell ref="L60:N60"/>
    <mergeCell ref="O60:Q60"/>
    <mergeCell ref="B61:G61"/>
    <mergeCell ref="L61:N61"/>
    <mergeCell ref="O61:Q61"/>
    <mergeCell ref="B62:G62"/>
    <mergeCell ref="L62:N62"/>
    <mergeCell ref="O62:Q62"/>
    <mergeCell ref="B57:G57"/>
    <mergeCell ref="L57:N57"/>
    <mergeCell ref="O57:Q57"/>
    <mergeCell ref="B58:G58"/>
    <mergeCell ref="L58:N58"/>
    <mergeCell ref="O58:Q58"/>
    <mergeCell ref="B59:G59"/>
    <mergeCell ref="L59:N59"/>
    <mergeCell ref="O59:Q59"/>
    <mergeCell ref="B54:G54"/>
    <mergeCell ref="L54:N54"/>
    <mergeCell ref="O54:Q54"/>
    <mergeCell ref="B55:G55"/>
    <mergeCell ref="L55:N55"/>
    <mergeCell ref="O55:Q55"/>
    <mergeCell ref="B56:G56"/>
    <mergeCell ref="L56:N56"/>
    <mergeCell ref="O56:Q56"/>
    <mergeCell ref="B51:G51"/>
    <mergeCell ref="L51:N51"/>
    <mergeCell ref="O51:Q51"/>
    <mergeCell ref="B52:G52"/>
    <mergeCell ref="L52:N52"/>
    <mergeCell ref="O52:Q52"/>
    <mergeCell ref="B53:G53"/>
    <mergeCell ref="L53:N53"/>
    <mergeCell ref="O53:Q53"/>
    <mergeCell ref="B48:G48"/>
    <mergeCell ref="L48:N48"/>
    <mergeCell ref="O48:Q48"/>
    <mergeCell ref="B49:G49"/>
    <mergeCell ref="L49:N49"/>
    <mergeCell ref="O49:Q49"/>
    <mergeCell ref="B50:G50"/>
    <mergeCell ref="L50:N50"/>
    <mergeCell ref="O50:Q50"/>
    <mergeCell ref="B45:G45"/>
    <mergeCell ref="L45:N45"/>
    <mergeCell ref="O45:Q45"/>
    <mergeCell ref="B46:G46"/>
    <mergeCell ref="L46:N46"/>
    <mergeCell ref="O46:Q46"/>
    <mergeCell ref="B47:G47"/>
    <mergeCell ref="L47:N47"/>
    <mergeCell ref="O47:Q47"/>
    <mergeCell ref="B42:G42"/>
    <mergeCell ref="L42:N42"/>
    <mergeCell ref="O42:Q42"/>
    <mergeCell ref="B43:G43"/>
    <mergeCell ref="L43:N43"/>
    <mergeCell ref="O43:Q43"/>
    <mergeCell ref="B44:G44"/>
    <mergeCell ref="L44:N44"/>
    <mergeCell ref="O44:Q44"/>
    <mergeCell ref="B39:G39"/>
    <mergeCell ref="L39:N39"/>
    <mergeCell ref="O39:Q39"/>
    <mergeCell ref="B40:G40"/>
    <mergeCell ref="L40:N40"/>
    <mergeCell ref="O40:Q40"/>
    <mergeCell ref="B41:G41"/>
    <mergeCell ref="L41:N41"/>
    <mergeCell ref="O41:Q41"/>
    <mergeCell ref="B36:G36"/>
    <mergeCell ref="L36:N36"/>
    <mergeCell ref="O36:Q36"/>
    <mergeCell ref="B37:G37"/>
    <mergeCell ref="L37:N37"/>
    <mergeCell ref="O37:Q37"/>
    <mergeCell ref="B38:G38"/>
    <mergeCell ref="L38:N38"/>
    <mergeCell ref="O38:Q38"/>
    <mergeCell ref="B33:G33"/>
    <mergeCell ref="L33:N33"/>
    <mergeCell ref="O33:Q33"/>
    <mergeCell ref="B34:G34"/>
    <mergeCell ref="L34:N34"/>
    <mergeCell ref="O34:Q34"/>
    <mergeCell ref="B35:G35"/>
    <mergeCell ref="L35:N35"/>
    <mergeCell ref="O35:Q35"/>
    <mergeCell ref="B30:G30"/>
    <mergeCell ref="L30:N30"/>
    <mergeCell ref="O30:Q30"/>
    <mergeCell ref="B31:G31"/>
    <mergeCell ref="L31:N31"/>
    <mergeCell ref="O31:Q31"/>
    <mergeCell ref="B32:G32"/>
    <mergeCell ref="L32:N32"/>
    <mergeCell ref="O32:Q32"/>
    <mergeCell ref="B27:G27"/>
    <mergeCell ref="L27:N27"/>
    <mergeCell ref="O27:Q27"/>
    <mergeCell ref="B28:G28"/>
    <mergeCell ref="L28:N28"/>
    <mergeCell ref="O28:Q28"/>
    <mergeCell ref="B29:G29"/>
    <mergeCell ref="L29:N29"/>
    <mergeCell ref="O29:Q29"/>
    <mergeCell ref="B24:G24"/>
    <mergeCell ref="L24:N24"/>
    <mergeCell ref="O24:Q24"/>
    <mergeCell ref="B25:G25"/>
    <mergeCell ref="L25:N25"/>
    <mergeCell ref="O25:Q25"/>
    <mergeCell ref="B26:G26"/>
    <mergeCell ref="L26:N26"/>
    <mergeCell ref="O26:Q26"/>
    <mergeCell ref="B21:G21"/>
    <mergeCell ref="L21:N21"/>
    <mergeCell ref="O21:Q21"/>
    <mergeCell ref="B22:G22"/>
    <mergeCell ref="L22:N22"/>
    <mergeCell ref="O22:Q22"/>
    <mergeCell ref="B23:G23"/>
    <mergeCell ref="L23:N23"/>
    <mergeCell ref="O23:Q23"/>
    <mergeCell ref="B18:G18"/>
    <mergeCell ref="L18:N18"/>
    <mergeCell ref="O18:Q18"/>
    <mergeCell ref="B19:G19"/>
    <mergeCell ref="L19:N19"/>
    <mergeCell ref="O19:Q19"/>
    <mergeCell ref="B20:G20"/>
    <mergeCell ref="L20:N20"/>
    <mergeCell ref="O20:Q20"/>
    <mergeCell ref="B15:G15"/>
    <mergeCell ref="L15:N15"/>
    <mergeCell ref="O15:Q15"/>
    <mergeCell ref="B16:G16"/>
    <mergeCell ref="L16:N16"/>
    <mergeCell ref="O16:Q16"/>
    <mergeCell ref="B17:G17"/>
    <mergeCell ref="L17:N17"/>
    <mergeCell ref="O17:Q17"/>
    <mergeCell ref="B12:G12"/>
    <mergeCell ref="L12:N12"/>
    <mergeCell ref="O12:Q12"/>
    <mergeCell ref="B13:G13"/>
    <mergeCell ref="L13:N13"/>
    <mergeCell ref="O13:Q13"/>
    <mergeCell ref="B14:G14"/>
    <mergeCell ref="L14:N14"/>
    <mergeCell ref="O14:Q14"/>
    <mergeCell ref="D3:D5"/>
    <mergeCell ref="B8:G8"/>
    <mergeCell ref="H8:N8"/>
    <mergeCell ref="B9:G9"/>
    <mergeCell ref="L9:N9"/>
    <mergeCell ref="B10:G10"/>
    <mergeCell ref="L10:N10"/>
    <mergeCell ref="O10:Q10"/>
    <mergeCell ref="B11:G11"/>
    <mergeCell ref="L11:N11"/>
    <mergeCell ref="O11:Q11"/>
  </mergeCells>
  <pageMargins left="0.39370078740157483" right="0.39370078740157483" top="0.51181102362204722" bottom="0.59055118110236227" header="0.19685039370078741" footer="0.19685039370078741"/>
  <pageSetup scale="71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tabSelected="1" zoomScale="60" zoomScaleNormal="60" workbookViewId="0">
      <selection activeCell="N28" sqref="N28"/>
    </sheetView>
  </sheetViews>
  <sheetFormatPr baseColWidth="10" defaultRowHeight="15" x14ac:dyDescent="0.25"/>
  <cols>
    <col min="1" max="1" width="1.140625" customWidth="1"/>
    <col min="2" max="2" width="6" customWidth="1"/>
    <col min="3" max="3" width="4.7109375" style="142" customWidth="1"/>
    <col min="4" max="4" width="46.28515625" style="142" customWidth="1"/>
    <col min="5" max="5" width="23.85546875" style="141" customWidth="1"/>
    <col min="6" max="6" width="20.140625" style="141" customWidth="1"/>
    <col min="7" max="7" width="25" style="141" customWidth="1"/>
    <col min="8" max="8" width="22.28515625" style="141" customWidth="1"/>
    <col min="9" max="9" width="22.42578125" style="141" customWidth="1"/>
    <col min="10" max="10" width="23.5703125" style="141" customWidth="1"/>
    <col min="11" max="11" width="0.42578125" customWidth="1"/>
    <col min="12" max="13" width="16.85546875" bestFit="1" customWidth="1"/>
  </cols>
  <sheetData>
    <row r="1" spans="1:13" ht="12" customHeight="1" x14ac:dyDescent="0.25"/>
    <row r="2" spans="1:13" ht="16.899999999999999" customHeight="1" x14ac:dyDescent="0.25">
      <c r="B2" s="449"/>
      <c r="C2" s="450"/>
      <c r="D2" s="450"/>
      <c r="E2" s="450"/>
      <c r="F2" s="450"/>
      <c r="G2" s="450"/>
      <c r="H2" s="450"/>
      <c r="I2" s="450"/>
      <c r="J2" s="451"/>
    </row>
    <row r="3" spans="1:13" ht="19.899999999999999" customHeight="1" x14ac:dyDescent="0.25">
      <c r="B3" s="437"/>
      <c r="C3" s="438"/>
      <c r="D3" s="438"/>
      <c r="E3" s="438"/>
      <c r="F3" s="438"/>
      <c r="G3" s="438"/>
      <c r="H3" s="438"/>
      <c r="I3" s="438"/>
      <c r="J3" s="439"/>
    </row>
    <row r="4" spans="1:13" ht="19.899999999999999" customHeight="1" x14ac:dyDescent="0.25">
      <c r="B4" s="437" t="s">
        <v>335</v>
      </c>
      <c r="C4" s="438"/>
      <c r="D4" s="438"/>
      <c r="E4" s="438"/>
      <c r="F4" s="438"/>
      <c r="G4" s="438"/>
      <c r="H4" s="438"/>
      <c r="I4" s="438"/>
      <c r="J4" s="439"/>
    </row>
    <row r="5" spans="1:13" ht="16.149999999999999" customHeight="1" x14ac:dyDescent="0.25">
      <c r="B5" s="437" t="s">
        <v>334</v>
      </c>
      <c r="C5" s="438"/>
      <c r="D5" s="438"/>
      <c r="E5" s="438"/>
      <c r="F5" s="438"/>
      <c r="G5" s="438"/>
      <c r="H5" s="438"/>
      <c r="I5" s="438"/>
      <c r="J5" s="439"/>
    </row>
    <row r="6" spans="1:13" ht="18" customHeight="1" x14ac:dyDescent="0.25">
      <c r="B6" s="437" t="s">
        <v>333</v>
      </c>
      <c r="C6" s="438"/>
      <c r="D6" s="438"/>
      <c r="E6" s="438"/>
      <c r="F6" s="438"/>
      <c r="G6" s="438"/>
      <c r="H6" s="438"/>
      <c r="I6" s="438"/>
      <c r="J6" s="439"/>
    </row>
    <row r="7" spans="1:13" ht="16.899999999999999" customHeight="1" x14ac:dyDescent="0.25">
      <c r="B7" s="437" t="s">
        <v>332</v>
      </c>
      <c r="C7" s="438"/>
      <c r="D7" s="438"/>
      <c r="E7" s="438"/>
      <c r="F7" s="438"/>
      <c r="G7" s="438"/>
      <c r="H7" s="438"/>
      <c r="I7" s="438"/>
      <c r="J7" s="439"/>
    </row>
    <row r="8" spans="1:13" ht="15.75" x14ac:dyDescent="0.25">
      <c r="B8" s="437" t="s">
        <v>36</v>
      </c>
      <c r="C8" s="438"/>
      <c r="D8" s="438"/>
      <c r="E8" s="438"/>
      <c r="F8" s="438"/>
      <c r="G8" s="438"/>
      <c r="H8" s="438"/>
      <c r="I8" s="438"/>
      <c r="J8" s="439"/>
    </row>
    <row r="9" spans="1:13" ht="22.15" customHeight="1" x14ac:dyDescent="0.25">
      <c r="B9" s="189"/>
      <c r="C9" s="188"/>
      <c r="D9" s="188"/>
      <c r="E9" s="188"/>
      <c r="F9" s="188"/>
      <c r="G9" s="188"/>
      <c r="H9" s="188"/>
      <c r="I9" s="188"/>
      <c r="J9" s="187"/>
    </row>
    <row r="10" spans="1:13" ht="11.45" customHeight="1" x14ac:dyDescent="0.25">
      <c r="A10" s="2"/>
      <c r="B10" s="186"/>
      <c r="C10" s="186"/>
      <c r="D10" s="186"/>
      <c r="E10" s="185"/>
      <c r="F10" s="185"/>
      <c r="G10" s="185"/>
      <c r="H10" s="185"/>
      <c r="I10" s="185"/>
      <c r="J10" s="184"/>
    </row>
    <row r="11" spans="1:13" ht="28.15" customHeight="1" x14ac:dyDescent="0.25">
      <c r="B11" s="443" t="s">
        <v>331</v>
      </c>
      <c r="C11" s="444"/>
      <c r="D11" s="445"/>
      <c r="E11" s="440" t="s">
        <v>232</v>
      </c>
      <c r="F11" s="441"/>
      <c r="G11" s="441"/>
      <c r="H11" s="441"/>
      <c r="I11" s="442"/>
      <c r="J11" s="452" t="s">
        <v>330</v>
      </c>
    </row>
    <row r="12" spans="1:13" ht="34.15" customHeight="1" x14ac:dyDescent="0.25">
      <c r="B12" s="446"/>
      <c r="C12" s="447"/>
      <c r="D12" s="448"/>
      <c r="E12" s="182" t="s">
        <v>329</v>
      </c>
      <c r="F12" s="183" t="s">
        <v>231</v>
      </c>
      <c r="G12" s="182" t="s">
        <v>230</v>
      </c>
      <c r="H12" s="182" t="s">
        <v>109</v>
      </c>
      <c r="I12" s="182" t="s">
        <v>128</v>
      </c>
      <c r="J12" s="453"/>
    </row>
    <row r="13" spans="1:13" x14ac:dyDescent="0.25">
      <c r="B13" s="181"/>
      <c r="C13" s="180"/>
      <c r="D13" s="179"/>
      <c r="F13" s="178"/>
      <c r="H13" s="178"/>
      <c r="J13" s="178"/>
    </row>
    <row r="14" spans="1:13" x14ac:dyDescent="0.25">
      <c r="A14" s="152"/>
      <c r="B14" s="151" t="s">
        <v>328</v>
      </c>
      <c r="C14" s="150"/>
      <c r="D14" s="149"/>
      <c r="E14" s="177">
        <v>2430306608</v>
      </c>
      <c r="F14" s="177">
        <v>-3869365.379999999</v>
      </c>
      <c r="G14" s="177">
        <v>2426437242.6199999</v>
      </c>
      <c r="H14" s="177">
        <v>472400449.44</v>
      </c>
      <c r="I14" s="177">
        <v>467971908.44000006</v>
      </c>
      <c r="J14" s="177">
        <v>1954036793.1799998</v>
      </c>
      <c r="K14" s="1"/>
    </row>
    <row r="15" spans="1:13" s="168" customFormat="1" x14ac:dyDescent="0.25">
      <c r="A15" s="169"/>
      <c r="B15" s="151"/>
      <c r="C15" s="166"/>
      <c r="D15" s="165"/>
      <c r="E15" s="164"/>
      <c r="F15" s="163"/>
      <c r="G15" s="164"/>
      <c r="H15" s="163"/>
      <c r="I15" s="164"/>
      <c r="J15" s="163"/>
    </row>
    <row r="16" spans="1:13" x14ac:dyDescent="0.25">
      <c r="A16" s="152"/>
      <c r="B16" s="151" t="s">
        <v>315</v>
      </c>
      <c r="C16" s="150"/>
      <c r="D16" s="149"/>
      <c r="E16" s="162">
        <v>1599172799</v>
      </c>
      <c r="F16" s="147">
        <v>-4388411.7199999988</v>
      </c>
      <c r="G16" s="162">
        <v>1594784387.28</v>
      </c>
      <c r="H16" s="161">
        <v>311751068.97000003</v>
      </c>
      <c r="I16" s="162">
        <v>308842893.99000001</v>
      </c>
      <c r="J16" s="161">
        <v>1283033318.3099999</v>
      </c>
      <c r="L16" s="141"/>
      <c r="M16" s="141"/>
    </row>
    <row r="17" spans="1:10" s="168" customFormat="1" x14ac:dyDescent="0.25">
      <c r="A17" s="169"/>
      <c r="B17" s="151"/>
      <c r="C17" s="176"/>
      <c r="D17" s="175"/>
      <c r="E17" s="162"/>
      <c r="F17" s="161"/>
      <c r="G17" s="162"/>
      <c r="H17" s="161"/>
      <c r="I17" s="162"/>
      <c r="J17" s="161"/>
    </row>
    <row r="18" spans="1:10" x14ac:dyDescent="0.25">
      <c r="A18" s="152"/>
      <c r="B18" s="151" t="s">
        <v>314</v>
      </c>
      <c r="C18" s="160"/>
      <c r="D18" s="170"/>
      <c r="E18" s="162">
        <v>223501200</v>
      </c>
      <c r="F18" s="161">
        <v>130610.51000000001</v>
      </c>
      <c r="G18" s="162">
        <v>223631810.50999999</v>
      </c>
      <c r="H18" s="161">
        <v>42735215.189999998</v>
      </c>
      <c r="I18" s="162">
        <v>42352150.469999999</v>
      </c>
      <c r="J18" s="161">
        <v>180896595.31999999</v>
      </c>
    </row>
    <row r="19" spans="1:10" s="168" customFormat="1" x14ac:dyDescent="0.25">
      <c r="A19" s="169"/>
      <c r="B19" s="151"/>
      <c r="C19" s="176"/>
      <c r="D19" s="175"/>
      <c r="E19" s="162"/>
      <c r="F19" s="161"/>
      <c r="G19" s="162"/>
      <c r="H19" s="161"/>
      <c r="I19" s="162"/>
      <c r="J19" s="161"/>
    </row>
    <row r="20" spans="1:10" x14ac:dyDescent="0.25">
      <c r="A20" s="152"/>
      <c r="B20" s="151" t="s">
        <v>313</v>
      </c>
      <c r="C20" s="160"/>
      <c r="D20" s="170"/>
      <c r="E20" s="162">
        <v>154246571</v>
      </c>
      <c r="F20" s="161">
        <v>71214.950000000012</v>
      </c>
      <c r="G20" s="162">
        <v>154317785.94999999</v>
      </c>
      <c r="H20" s="161">
        <v>31239405.469999999</v>
      </c>
      <c r="I20" s="162">
        <v>30932039.640000001</v>
      </c>
      <c r="J20" s="161">
        <v>123078380.47999999</v>
      </c>
    </row>
    <row r="21" spans="1:10" hidden="1" x14ac:dyDescent="0.25">
      <c r="A21" s="152"/>
      <c r="B21" s="156"/>
      <c r="C21" s="174" t="s">
        <v>327</v>
      </c>
      <c r="D21" s="173" t="s">
        <v>326</v>
      </c>
      <c r="E21" s="171" t="s">
        <v>325</v>
      </c>
      <c r="F21" s="172"/>
      <c r="G21" s="171"/>
      <c r="H21" s="172" t="s">
        <v>324</v>
      </c>
      <c r="I21" s="171" t="s">
        <v>324</v>
      </c>
      <c r="J21" s="161"/>
    </row>
    <row r="22" spans="1:10" hidden="1" x14ac:dyDescent="0.25">
      <c r="A22" s="152"/>
      <c r="B22" s="156"/>
      <c r="C22" s="160" t="s">
        <v>323</v>
      </c>
      <c r="D22" s="170" t="s">
        <v>322</v>
      </c>
      <c r="E22" s="162">
        <v>125507123</v>
      </c>
      <c r="F22" s="161"/>
      <c r="G22" s="162"/>
      <c r="H22" s="161">
        <v>119180127.37</v>
      </c>
      <c r="I22" s="162">
        <v>119180127.37</v>
      </c>
      <c r="J22" s="161"/>
    </row>
    <row r="23" spans="1:10" hidden="1" x14ac:dyDescent="0.25">
      <c r="A23" s="152"/>
      <c r="B23" s="156"/>
      <c r="C23" s="160" t="s">
        <v>321</v>
      </c>
      <c r="D23" s="170" t="s">
        <v>320</v>
      </c>
      <c r="E23" s="162">
        <v>3093120</v>
      </c>
      <c r="F23" s="161"/>
      <c r="G23" s="162"/>
      <c r="H23" s="161">
        <v>3551044.1</v>
      </c>
      <c r="I23" s="162">
        <v>3551044.1</v>
      </c>
      <c r="J23" s="161"/>
    </row>
    <row r="24" spans="1:10" hidden="1" x14ac:dyDescent="0.25">
      <c r="A24" s="152"/>
      <c r="B24" s="156"/>
      <c r="C24" s="160" t="s">
        <v>319</v>
      </c>
      <c r="D24" s="170" t="s">
        <v>318</v>
      </c>
      <c r="E24" s="162">
        <v>937801</v>
      </c>
      <c r="F24" s="161"/>
      <c r="G24" s="162"/>
      <c r="H24" s="161">
        <v>110494.39999999999</v>
      </c>
      <c r="I24" s="162">
        <v>110494.39999999999</v>
      </c>
      <c r="J24" s="161"/>
    </row>
    <row r="25" spans="1:10" hidden="1" x14ac:dyDescent="0.25">
      <c r="A25" s="152"/>
      <c r="B25" s="156"/>
      <c r="C25" s="160"/>
      <c r="D25" s="170"/>
      <c r="E25" s="162">
        <f>SUM(E22:E24)</f>
        <v>129538044</v>
      </c>
      <c r="F25" s="161"/>
      <c r="G25" s="162"/>
      <c r="H25" s="161">
        <f>SUM(H22:H24)</f>
        <v>122841665.87</v>
      </c>
      <c r="I25" s="162">
        <f>SUM(I22:I24)</f>
        <v>122841665.87</v>
      </c>
      <c r="J25" s="161"/>
    </row>
    <row r="26" spans="1:10" hidden="1" x14ac:dyDescent="0.25">
      <c r="A26" s="152"/>
      <c r="B26" s="156"/>
      <c r="C26" s="160" t="s">
        <v>317</v>
      </c>
      <c r="D26" s="170"/>
      <c r="E26" s="162"/>
      <c r="F26" s="161"/>
      <c r="G26" s="162"/>
      <c r="H26" s="161"/>
      <c r="I26" s="162"/>
      <c r="J26" s="161"/>
    </row>
    <row r="27" spans="1:10" x14ac:dyDescent="0.25">
      <c r="A27" s="152"/>
      <c r="B27" s="156"/>
      <c r="C27" s="160"/>
      <c r="D27" s="170"/>
      <c r="E27" s="162"/>
      <c r="F27" s="161"/>
      <c r="G27" s="162"/>
      <c r="H27" s="161"/>
      <c r="I27" s="162"/>
      <c r="J27" s="161"/>
    </row>
    <row r="28" spans="1:10" x14ac:dyDescent="0.25">
      <c r="A28" s="152"/>
      <c r="B28" s="156"/>
      <c r="C28" s="160" t="s">
        <v>312</v>
      </c>
      <c r="D28" s="170"/>
      <c r="E28" s="162">
        <v>53986299.849999994</v>
      </c>
      <c r="F28" s="161">
        <v>24925.232500000002</v>
      </c>
      <c r="G28" s="162">
        <v>54011225.082499996</v>
      </c>
      <c r="H28" s="161">
        <v>10933791.914499998</v>
      </c>
      <c r="I28" s="162">
        <v>10826213.874</v>
      </c>
      <c r="J28" s="161">
        <v>43077433.167999998</v>
      </c>
    </row>
    <row r="29" spans="1:10" s="168" customFormat="1" x14ac:dyDescent="0.25">
      <c r="A29" s="169"/>
      <c r="B29" s="151"/>
      <c r="C29" s="150" t="s">
        <v>311</v>
      </c>
      <c r="D29" s="170"/>
      <c r="E29" s="162">
        <v>100260271.15000001</v>
      </c>
      <c r="F29" s="161">
        <v>46289.717500000006</v>
      </c>
      <c r="G29" s="162">
        <v>100306560.86749999</v>
      </c>
      <c r="H29" s="161">
        <v>20305613.555500001</v>
      </c>
      <c r="I29" s="162">
        <v>20105825.766000003</v>
      </c>
      <c r="J29" s="161">
        <v>80000947.311999992</v>
      </c>
    </row>
    <row r="30" spans="1:10" s="168" customFormat="1" x14ac:dyDescent="0.25">
      <c r="A30" s="169"/>
      <c r="B30" s="151"/>
      <c r="C30" s="150"/>
      <c r="D30" s="149"/>
      <c r="E30" s="162"/>
      <c r="F30" s="161"/>
      <c r="G30" s="162"/>
      <c r="H30" s="161"/>
      <c r="I30" s="162"/>
      <c r="J30" s="163"/>
    </row>
    <row r="31" spans="1:10" x14ac:dyDescent="0.25">
      <c r="A31" s="152"/>
      <c r="B31" s="159" t="s">
        <v>310</v>
      </c>
      <c r="C31" s="150"/>
      <c r="D31" s="149"/>
      <c r="E31" s="162">
        <v>453386038</v>
      </c>
      <c r="F31" s="167">
        <v>317220.87999999995</v>
      </c>
      <c r="G31" s="162">
        <v>453703258.88</v>
      </c>
      <c r="H31" s="161">
        <v>86674759.810000002</v>
      </c>
      <c r="I31" s="162">
        <v>85844824.340000004</v>
      </c>
      <c r="J31" s="161">
        <v>367028499.06999999</v>
      </c>
    </row>
    <row r="32" spans="1:10" x14ac:dyDescent="0.25">
      <c r="A32" s="152"/>
      <c r="B32" s="156"/>
      <c r="C32" s="150"/>
      <c r="D32" s="149"/>
      <c r="E32" s="162"/>
      <c r="F32" s="161"/>
      <c r="G32" s="162"/>
      <c r="H32" s="161"/>
      <c r="I32" s="162"/>
      <c r="J32" s="161"/>
    </row>
    <row r="33" spans="1:10" x14ac:dyDescent="0.25">
      <c r="A33" s="152"/>
      <c r="B33" s="151" t="s">
        <v>309</v>
      </c>
      <c r="C33" s="166"/>
      <c r="D33" s="165"/>
      <c r="E33" s="158">
        <v>0</v>
      </c>
      <c r="F33" s="158">
        <v>0</v>
      </c>
      <c r="G33" s="158">
        <v>0</v>
      </c>
      <c r="H33" s="158">
        <v>0</v>
      </c>
      <c r="I33" s="158">
        <v>0</v>
      </c>
      <c r="J33" s="157">
        <v>0</v>
      </c>
    </row>
    <row r="34" spans="1:10" x14ac:dyDescent="0.25">
      <c r="A34" s="152"/>
      <c r="B34" s="151" t="s">
        <v>308</v>
      </c>
      <c r="C34" s="166"/>
      <c r="D34" s="165"/>
      <c r="E34" s="162"/>
      <c r="F34" s="161"/>
      <c r="G34" s="162"/>
      <c r="H34" s="161"/>
      <c r="I34" s="162"/>
      <c r="J34" s="161"/>
    </row>
    <row r="35" spans="1:10" x14ac:dyDescent="0.25">
      <c r="A35" s="152"/>
      <c r="B35" s="151" t="s">
        <v>307</v>
      </c>
      <c r="C35" s="166"/>
      <c r="D35" s="165"/>
      <c r="E35" s="162"/>
      <c r="F35" s="161"/>
      <c r="G35" s="162"/>
      <c r="H35" s="161"/>
      <c r="I35" s="162"/>
      <c r="J35" s="161"/>
    </row>
    <row r="36" spans="1:10" x14ac:dyDescent="0.25">
      <c r="A36" s="152"/>
      <c r="B36" s="156"/>
      <c r="C36" s="150" t="s">
        <v>306</v>
      </c>
      <c r="D36" s="149"/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157">
        <v>0</v>
      </c>
    </row>
    <row r="37" spans="1:10" x14ac:dyDescent="0.25">
      <c r="A37" s="152"/>
      <c r="B37" s="156"/>
      <c r="C37" s="150" t="s">
        <v>305</v>
      </c>
      <c r="D37" s="149"/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7">
        <v>0</v>
      </c>
    </row>
    <row r="38" spans="1:10" x14ac:dyDescent="0.25">
      <c r="A38" s="152"/>
      <c r="B38" s="156"/>
      <c r="C38" s="150"/>
      <c r="D38" s="149"/>
      <c r="E38" s="162"/>
      <c r="F38" s="161"/>
      <c r="G38" s="162"/>
      <c r="H38" s="161"/>
      <c r="I38" s="162"/>
      <c r="J38" s="161"/>
    </row>
    <row r="39" spans="1:10" x14ac:dyDescent="0.25">
      <c r="A39" s="152"/>
      <c r="B39" s="151" t="s">
        <v>304</v>
      </c>
      <c r="C39" s="150"/>
      <c r="D39" s="149"/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7">
        <v>0</v>
      </c>
    </row>
    <row r="40" spans="1:10" x14ac:dyDescent="0.25">
      <c r="A40" s="152"/>
      <c r="B40" s="156"/>
      <c r="C40" s="150"/>
      <c r="D40" s="149"/>
      <c r="E40" s="162"/>
      <c r="F40" s="161"/>
      <c r="G40" s="162"/>
      <c r="H40" s="161"/>
      <c r="I40" s="162"/>
      <c r="J40" s="161"/>
    </row>
    <row r="41" spans="1:10" x14ac:dyDescent="0.25">
      <c r="A41" s="152"/>
      <c r="B41" s="151" t="s">
        <v>316</v>
      </c>
      <c r="C41" s="150"/>
      <c r="D41" s="149"/>
      <c r="E41" s="164">
        <v>4001492251</v>
      </c>
      <c r="F41" s="163">
        <v>4140871.6800000002</v>
      </c>
      <c r="G41" s="164">
        <v>4005633122.6799998</v>
      </c>
      <c r="H41" s="163">
        <v>798699225.44000006</v>
      </c>
      <c r="I41" s="164">
        <v>798699225.44000006</v>
      </c>
      <c r="J41" s="163">
        <v>3206933897.2399998</v>
      </c>
    </row>
    <row r="42" spans="1:10" x14ac:dyDescent="0.25">
      <c r="A42" s="152"/>
      <c r="B42" s="151"/>
      <c r="C42" s="150"/>
      <c r="D42" s="149"/>
      <c r="E42" s="164"/>
      <c r="F42" s="163"/>
      <c r="G42" s="164"/>
      <c r="H42" s="163"/>
      <c r="I42" s="164"/>
      <c r="J42" s="163"/>
    </row>
    <row r="43" spans="1:10" x14ac:dyDescent="0.25">
      <c r="A43" s="152"/>
      <c r="B43" s="151" t="s">
        <v>315</v>
      </c>
      <c r="C43" s="150"/>
      <c r="D43" s="149"/>
      <c r="E43" s="158">
        <v>0</v>
      </c>
      <c r="F43" s="161">
        <v>4140871.6800000002</v>
      </c>
      <c r="G43" s="162">
        <v>4140871.6800000002</v>
      </c>
      <c r="H43" s="161">
        <v>49050</v>
      </c>
      <c r="I43" s="162">
        <v>49050</v>
      </c>
      <c r="J43" s="161">
        <v>4091821.68</v>
      </c>
    </row>
    <row r="44" spans="1:10" x14ac:dyDescent="0.25">
      <c r="A44" s="152"/>
      <c r="B44" s="156"/>
      <c r="C44" s="150"/>
      <c r="D44" s="149"/>
      <c r="E44" s="162"/>
      <c r="F44" s="161"/>
      <c r="G44" s="162"/>
      <c r="H44" s="161"/>
      <c r="I44" s="162"/>
      <c r="J44" s="161"/>
    </row>
    <row r="45" spans="1:10" x14ac:dyDescent="0.25">
      <c r="A45" s="152"/>
      <c r="B45" s="151" t="s">
        <v>314</v>
      </c>
      <c r="C45" s="150"/>
      <c r="D45" s="149"/>
      <c r="E45" s="162">
        <v>4001492251</v>
      </c>
      <c r="F45" s="161">
        <v>0</v>
      </c>
      <c r="G45" s="162">
        <v>4001492251</v>
      </c>
      <c r="H45" s="161">
        <v>798650175.44000006</v>
      </c>
      <c r="I45" s="162">
        <v>798650175.44000006</v>
      </c>
      <c r="J45" s="161">
        <v>3202842075.5599999</v>
      </c>
    </row>
    <row r="46" spans="1:10" x14ac:dyDescent="0.25">
      <c r="A46" s="152"/>
      <c r="B46" s="156"/>
      <c r="C46" s="150"/>
      <c r="D46" s="149"/>
      <c r="E46" s="148"/>
      <c r="F46" s="147"/>
      <c r="G46" s="148"/>
      <c r="H46" s="147"/>
      <c r="I46" s="148"/>
      <c r="J46" s="147"/>
    </row>
    <row r="47" spans="1:10" x14ac:dyDescent="0.25">
      <c r="A47" s="152"/>
      <c r="B47" s="151" t="s">
        <v>313</v>
      </c>
      <c r="C47" s="150"/>
      <c r="D47" s="149"/>
      <c r="E47" s="158">
        <v>0</v>
      </c>
      <c r="F47" s="158">
        <v>0</v>
      </c>
      <c r="G47" s="158">
        <v>0</v>
      </c>
      <c r="H47" s="158">
        <v>0</v>
      </c>
      <c r="I47" s="158">
        <v>0</v>
      </c>
      <c r="J47" s="157">
        <v>0</v>
      </c>
    </row>
    <row r="48" spans="1:10" x14ac:dyDescent="0.25">
      <c r="A48" s="152"/>
      <c r="B48" s="156"/>
      <c r="C48" s="160" t="s">
        <v>312</v>
      </c>
      <c r="D48" s="149"/>
      <c r="E48" s="158">
        <v>0</v>
      </c>
      <c r="F48" s="158">
        <v>0</v>
      </c>
      <c r="G48" s="158">
        <v>0</v>
      </c>
      <c r="H48" s="158">
        <v>0</v>
      </c>
      <c r="I48" s="158">
        <v>0</v>
      </c>
      <c r="J48" s="157">
        <v>0</v>
      </c>
    </row>
    <row r="49" spans="1:10" x14ac:dyDescent="0.25">
      <c r="A49" s="152"/>
      <c r="B49" s="156"/>
      <c r="C49" s="150" t="s">
        <v>311</v>
      </c>
      <c r="D49" s="149"/>
      <c r="E49" s="158">
        <v>0</v>
      </c>
      <c r="F49" s="158">
        <v>0</v>
      </c>
      <c r="G49" s="158">
        <v>0</v>
      </c>
      <c r="H49" s="158">
        <v>0</v>
      </c>
      <c r="I49" s="158">
        <v>0</v>
      </c>
      <c r="J49" s="157">
        <v>0</v>
      </c>
    </row>
    <row r="50" spans="1:10" x14ac:dyDescent="0.25">
      <c r="A50" s="152"/>
      <c r="B50" s="156"/>
      <c r="C50" s="150"/>
      <c r="D50" s="149"/>
      <c r="E50" s="148"/>
      <c r="F50" s="147"/>
      <c r="G50" s="148"/>
      <c r="H50" s="147"/>
      <c r="I50" s="148"/>
      <c r="J50" s="147"/>
    </row>
    <row r="51" spans="1:10" x14ac:dyDescent="0.25">
      <c r="A51" s="152"/>
      <c r="B51" s="159" t="s">
        <v>310</v>
      </c>
      <c r="C51" s="150"/>
      <c r="D51" s="149"/>
      <c r="E51" s="158">
        <v>0</v>
      </c>
      <c r="F51" s="158">
        <v>0</v>
      </c>
      <c r="G51" s="158">
        <v>0</v>
      </c>
      <c r="H51" s="158">
        <v>0</v>
      </c>
      <c r="I51" s="158">
        <v>0</v>
      </c>
      <c r="J51" s="157">
        <v>0</v>
      </c>
    </row>
    <row r="52" spans="1:10" x14ac:dyDescent="0.25">
      <c r="A52" s="152"/>
      <c r="B52" s="156"/>
      <c r="C52" s="150"/>
      <c r="D52" s="149"/>
      <c r="E52" s="148"/>
      <c r="F52" s="147"/>
      <c r="G52" s="148"/>
      <c r="H52" s="147"/>
      <c r="I52" s="148"/>
      <c r="J52" s="147"/>
    </row>
    <row r="53" spans="1:10" x14ac:dyDescent="0.25">
      <c r="A53" s="152"/>
      <c r="B53" s="151" t="s">
        <v>309</v>
      </c>
      <c r="C53" s="150"/>
      <c r="D53" s="149"/>
      <c r="E53" s="158">
        <v>0</v>
      </c>
      <c r="F53" s="158">
        <v>0</v>
      </c>
      <c r="G53" s="158">
        <v>0</v>
      </c>
      <c r="H53" s="158">
        <v>0</v>
      </c>
      <c r="I53" s="158">
        <v>0</v>
      </c>
      <c r="J53" s="157">
        <v>0</v>
      </c>
    </row>
    <row r="54" spans="1:10" x14ac:dyDescent="0.25">
      <c r="A54" s="152"/>
      <c r="B54" s="151" t="s">
        <v>308</v>
      </c>
      <c r="C54" s="150"/>
      <c r="D54" s="149"/>
      <c r="E54" s="148"/>
      <c r="F54" s="147"/>
      <c r="G54" s="148"/>
      <c r="H54" s="147"/>
      <c r="I54" s="148"/>
      <c r="J54" s="147"/>
    </row>
    <row r="55" spans="1:10" x14ac:dyDescent="0.25">
      <c r="A55" s="152"/>
      <c r="B55" s="151" t="s">
        <v>307</v>
      </c>
      <c r="C55" s="150"/>
      <c r="D55" s="149"/>
      <c r="E55" s="148"/>
      <c r="F55" s="147"/>
      <c r="G55" s="148"/>
      <c r="H55" s="147"/>
      <c r="I55" s="148"/>
      <c r="J55" s="147"/>
    </row>
    <row r="56" spans="1:10" x14ac:dyDescent="0.25">
      <c r="A56" s="152"/>
      <c r="B56" s="151"/>
      <c r="C56" s="150" t="s">
        <v>306</v>
      </c>
      <c r="D56" s="149"/>
      <c r="E56" s="158">
        <v>0</v>
      </c>
      <c r="F56" s="158">
        <v>0</v>
      </c>
      <c r="G56" s="158">
        <v>0</v>
      </c>
      <c r="H56" s="158">
        <v>0</v>
      </c>
      <c r="I56" s="158">
        <v>0</v>
      </c>
      <c r="J56" s="157">
        <v>0</v>
      </c>
    </row>
    <row r="57" spans="1:10" x14ac:dyDescent="0.25">
      <c r="A57" s="152"/>
      <c r="B57" s="151"/>
      <c r="C57" s="150" t="s">
        <v>305</v>
      </c>
      <c r="D57" s="149"/>
      <c r="E57" s="158">
        <v>0</v>
      </c>
      <c r="F57" s="158">
        <v>0</v>
      </c>
      <c r="G57" s="158">
        <v>0</v>
      </c>
      <c r="H57" s="158">
        <v>0</v>
      </c>
      <c r="I57" s="158">
        <v>0</v>
      </c>
      <c r="J57" s="157">
        <v>0</v>
      </c>
    </row>
    <row r="58" spans="1:10" x14ac:dyDescent="0.25">
      <c r="A58" s="152"/>
      <c r="B58" s="156"/>
      <c r="C58" s="150"/>
      <c r="D58" s="149"/>
      <c r="E58" s="148"/>
      <c r="F58" s="147"/>
      <c r="G58" s="148"/>
      <c r="H58" s="147"/>
      <c r="I58" s="148"/>
      <c r="J58" s="147"/>
    </row>
    <row r="59" spans="1:10" x14ac:dyDescent="0.25">
      <c r="A59" s="152"/>
      <c r="B59" s="151" t="s">
        <v>304</v>
      </c>
      <c r="C59" s="150"/>
      <c r="D59" s="149"/>
      <c r="E59" s="158">
        <v>0</v>
      </c>
      <c r="F59" s="158">
        <v>0</v>
      </c>
      <c r="G59" s="158">
        <v>0</v>
      </c>
      <c r="H59" s="158">
        <v>0</v>
      </c>
      <c r="I59" s="158">
        <v>0</v>
      </c>
      <c r="J59" s="157">
        <v>0</v>
      </c>
    </row>
    <row r="60" spans="1:10" x14ac:dyDescent="0.25">
      <c r="A60" s="152"/>
      <c r="B60" s="156"/>
      <c r="C60" s="150"/>
      <c r="D60" s="149"/>
      <c r="E60" s="148"/>
      <c r="F60" s="147"/>
      <c r="G60" s="148"/>
      <c r="H60" s="147"/>
      <c r="I60" s="148"/>
      <c r="J60" s="147"/>
    </row>
    <row r="61" spans="1:10" x14ac:dyDescent="0.25">
      <c r="A61" s="152"/>
      <c r="B61" s="151" t="s">
        <v>303</v>
      </c>
      <c r="C61" s="150"/>
      <c r="D61" s="149"/>
      <c r="E61" s="155">
        <v>6431798859</v>
      </c>
      <c r="F61" s="154">
        <v>271506.30000000121</v>
      </c>
      <c r="G61" s="154">
        <v>6432070365.2999992</v>
      </c>
      <c r="H61" s="154">
        <v>1271099674.8800001</v>
      </c>
      <c r="I61" s="154">
        <v>1266671133.8800001</v>
      </c>
      <c r="J61" s="153">
        <v>5160970690.4199991</v>
      </c>
    </row>
    <row r="62" spans="1:10" x14ac:dyDescent="0.25">
      <c r="A62" s="152"/>
      <c r="B62" s="151" t="s">
        <v>302</v>
      </c>
      <c r="C62" s="150"/>
      <c r="D62" s="149"/>
      <c r="E62" s="148"/>
      <c r="F62" s="147"/>
      <c r="G62" s="148"/>
      <c r="H62" s="147"/>
      <c r="I62" s="148"/>
      <c r="J62" s="147"/>
    </row>
    <row r="63" spans="1:10" ht="6" customHeight="1" x14ac:dyDescent="0.25">
      <c r="B63" s="10"/>
      <c r="C63" s="146"/>
      <c r="D63" s="145"/>
      <c r="E63" s="144"/>
      <c r="F63" s="143"/>
      <c r="G63" s="144"/>
      <c r="H63" s="143"/>
      <c r="I63" s="144"/>
      <c r="J63" s="143"/>
    </row>
    <row r="88" spans="3:10" x14ac:dyDescent="0.25">
      <c r="C88"/>
      <c r="D88"/>
      <c r="E88"/>
      <c r="H88"/>
      <c r="I88"/>
      <c r="J88"/>
    </row>
    <row r="89" spans="3:10" x14ac:dyDescent="0.25">
      <c r="C89"/>
      <c r="D89"/>
      <c r="E89"/>
      <c r="H89"/>
      <c r="I89"/>
      <c r="J89"/>
    </row>
    <row r="90" spans="3:10" x14ac:dyDescent="0.25">
      <c r="C90"/>
      <c r="D90"/>
      <c r="E90"/>
      <c r="H90"/>
      <c r="I90"/>
      <c r="J90"/>
    </row>
  </sheetData>
  <mergeCells count="10">
    <mergeCell ref="B5:J5"/>
    <mergeCell ref="B7:J7"/>
    <mergeCell ref="E11:I11"/>
    <mergeCell ref="B11:D12"/>
    <mergeCell ref="B2:J2"/>
    <mergeCell ref="B6:J6"/>
    <mergeCell ref="B8:J8"/>
    <mergeCell ref="B4:J4"/>
    <mergeCell ref="B3:J3"/>
    <mergeCell ref="J11:J12"/>
  </mergeCells>
  <pageMargins left="0.39370078740157483" right="0.39370078740157483" top="0.51181102362204722" bottom="0.59055118110236227" header="0.31496062992125984" footer="0.31496062992125984"/>
  <pageSetup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Informe Analitico junto</vt:lpstr>
      <vt:lpstr>F2</vt:lpstr>
      <vt:lpstr>Informe Analitico de la Deuda C</vt:lpstr>
      <vt:lpstr>F3</vt:lpstr>
      <vt:lpstr>F4</vt:lpstr>
      <vt:lpstr>F6a</vt:lpstr>
      <vt:lpstr>F6b</vt:lpstr>
      <vt:lpstr>F6c</vt:lpstr>
      <vt:lpstr>F6d</vt:lpstr>
      <vt:lpstr>'F6a'!Área_de_impresión</vt:lpstr>
      <vt:lpstr>'F6b'!Área_de_impresión</vt:lpstr>
      <vt:lpstr>'F6c'!Área_de_impresión</vt:lpstr>
      <vt:lpstr>'F6d'!Área_de_impresión</vt:lpstr>
      <vt:lpstr>'F6a'!Títulos_a_imprimir</vt:lpstr>
      <vt:lpstr>'F6b'!Títulos_a_imprimir</vt:lpstr>
      <vt:lpstr>'F6c'!Títulos_a_imprimir</vt:lpstr>
      <vt:lpstr>'Informe Analitico de la Deuda C'!Títulos_a_imprimir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Soporte_Finanzas</dc:creator>
  <cp:lastModifiedBy>Eduardo del Jesus Puga Antonio</cp:lastModifiedBy>
  <cp:lastPrinted>2017-04-26T19:16:17Z</cp:lastPrinted>
  <dcterms:created xsi:type="dcterms:W3CDTF">2016-10-19T14:49:24Z</dcterms:created>
  <dcterms:modified xsi:type="dcterms:W3CDTF">2017-07-25T19:18:22Z</dcterms:modified>
</cp:coreProperties>
</file>