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OneDrive\PORTAL DE TRANSPARENCIA Y PNT\PORTAL UTR 2020\3T2020\FR.48\DIR. RECAUDACION\"/>
    </mc:Choice>
  </mc:AlternateContent>
  <bookViews>
    <workbookView xWindow="0" yWindow="0" windowWidth="19200" windowHeight="12780"/>
  </bookViews>
  <sheets>
    <sheet name="AnaliticoDetallado " sheetId="1" r:id="rId1"/>
  </sheets>
  <definedNames>
    <definedName name="_xlnm.Print_Area" localSheetId="0">'AnaliticoDetallado '!$A$1:$U$81</definedName>
    <definedName name="_xlnm.Print_Titles" localSheetId="0">'AnaliticoDetallado 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42" i="1"/>
  <c r="P64" i="1"/>
  <c r="Q35" i="1" l="1"/>
  <c r="Q18" i="1"/>
  <c r="K38" i="1" l="1"/>
  <c r="R74" i="1" l="1"/>
  <c r="P74" i="1"/>
  <c r="K74" i="1"/>
  <c r="S72" i="1"/>
  <c r="S74" i="1" s="1"/>
  <c r="M72" i="1"/>
  <c r="M74" i="1" s="1"/>
  <c r="S67" i="1"/>
  <c r="M67" i="1"/>
  <c r="R66" i="1"/>
  <c r="S66" i="1" s="1"/>
  <c r="Q66" i="1"/>
  <c r="P66" i="1"/>
  <c r="K66" i="1"/>
  <c r="M66" i="1" s="1"/>
  <c r="M63" i="1"/>
  <c r="M62" i="1"/>
  <c r="M61" i="1"/>
  <c r="S60" i="1"/>
  <c r="M60" i="1"/>
  <c r="R59" i="1"/>
  <c r="Q59" i="1"/>
  <c r="P59" i="1"/>
  <c r="K59" i="1"/>
  <c r="J59" i="1"/>
  <c r="S59" i="1" s="1"/>
  <c r="S58" i="1"/>
  <c r="M58" i="1"/>
  <c r="S57" i="1"/>
  <c r="M57" i="1"/>
  <c r="S56" i="1"/>
  <c r="M56" i="1"/>
  <c r="S55" i="1"/>
  <c r="M55" i="1"/>
  <c r="R54" i="1"/>
  <c r="Q54" i="1"/>
  <c r="P54" i="1"/>
  <c r="K54" i="1"/>
  <c r="J54" i="1"/>
  <c r="M54" i="1" s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R45" i="1"/>
  <c r="Q45" i="1"/>
  <c r="P45" i="1"/>
  <c r="K45" i="1"/>
  <c r="J45" i="1"/>
  <c r="J64" i="1" s="1"/>
  <c r="S39" i="1"/>
  <c r="S38" i="1"/>
  <c r="P38" i="1"/>
  <c r="M38" i="1"/>
  <c r="R37" i="1"/>
  <c r="S37" i="1" s="1"/>
  <c r="Q37" i="1"/>
  <c r="P37" i="1"/>
  <c r="K37" i="1"/>
  <c r="M37" i="1" s="1"/>
  <c r="S35" i="1"/>
  <c r="M35" i="1"/>
  <c r="S34" i="1"/>
  <c r="M34" i="1"/>
  <c r="S33" i="1"/>
  <c r="M33" i="1"/>
  <c r="S32" i="1"/>
  <c r="M32" i="1"/>
  <c r="S31" i="1"/>
  <c r="M31" i="1"/>
  <c r="R30" i="1"/>
  <c r="S30" i="1" s="1"/>
  <c r="Q30" i="1"/>
  <c r="P42" i="1" s="1"/>
  <c r="K30" i="1"/>
  <c r="J30" i="1"/>
  <c r="M30" i="1" s="1"/>
  <c r="S29" i="1"/>
  <c r="M29" i="1"/>
  <c r="S28" i="1"/>
  <c r="M28" i="1"/>
  <c r="S27" i="1"/>
  <c r="M27" i="1"/>
  <c r="M26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R18" i="1"/>
  <c r="K18" i="1"/>
  <c r="J18" i="1"/>
  <c r="J42" i="1" s="1"/>
  <c r="M17" i="1"/>
  <c r="S16" i="1"/>
  <c r="M16" i="1"/>
  <c r="S15" i="1"/>
  <c r="M15" i="1"/>
  <c r="S14" i="1"/>
  <c r="M14" i="1"/>
  <c r="S11" i="1"/>
  <c r="M11" i="1"/>
  <c r="R42" i="1" l="1"/>
  <c r="S54" i="1"/>
  <c r="P69" i="1"/>
  <c r="M64" i="1"/>
  <c r="J69" i="1"/>
  <c r="M18" i="1"/>
  <c r="K69" i="1"/>
  <c r="M45" i="1"/>
  <c r="S45" i="1"/>
  <c r="M59" i="1"/>
  <c r="R64" i="1"/>
  <c r="S64" i="1" s="1"/>
  <c r="S18" i="1"/>
  <c r="S42" i="1" s="1"/>
  <c r="S69" i="1" l="1"/>
  <c r="M42" i="1"/>
  <c r="R69" i="1"/>
  <c r="M69" i="1"/>
</calcChain>
</file>

<file path=xl/sharedStrings.xml><?xml version="1.0" encoding="utf-8"?>
<sst xmlns="http://schemas.openxmlformats.org/spreadsheetml/2006/main" count="103" uniqueCount="80">
  <si>
    <t xml:space="preserve">PODER EJECUTIVO DEL ESTADO DE CAMPECHE
Formato 5 Estado Analítico de Ingresos Detallado - LDF
</t>
  </si>
  <si>
    <t/>
  </si>
  <si>
    <t>Ingreso</t>
  </si>
  <si>
    <t>Concepto</t>
  </si>
  <si>
    <t>Estimado</t>
  </si>
  <si>
    <t>Ampliaciones
/(Reducciones)</t>
  </si>
  <si>
    <t>Modificado</t>
  </si>
  <si>
    <t>Devengado</t>
  </si>
  <si>
    <t>Recaudado</t>
  </si>
  <si>
    <t>Diferencia</t>
  </si>
  <si>
    <r>
      <rPr>
        <b/>
        <sz val="6"/>
        <color rgb="FF000000"/>
        <rFont val="Times New Roman"/>
        <family val="1"/>
      </rPr>
      <t>Ingresos de Libre Disposición</t>
    </r>
  </si>
  <si>
    <r>
      <rPr>
        <b/>
        <sz val="6"/>
        <color rgb="FF000000"/>
        <rFont val="Times New Roman"/>
        <family val="1"/>
      </rPr>
      <t>A. Impuestos</t>
    </r>
  </si>
  <si>
    <r>
      <rPr>
        <b/>
        <sz val="6"/>
        <color rgb="FF000000"/>
        <rFont val="Times New Roman"/>
        <family val="1"/>
      </rPr>
      <t>B. Cuotas y Aportaciones de Seguridad Social</t>
    </r>
  </si>
  <si>
    <r>
      <rPr>
        <b/>
        <sz val="6"/>
        <color rgb="FF000000"/>
        <rFont val="Times New Roman"/>
        <family val="1"/>
      </rPr>
      <t>C. Contribuciones de Mejoras</t>
    </r>
  </si>
  <si>
    <r>
      <rPr>
        <b/>
        <sz val="6"/>
        <color rgb="FF000000"/>
        <rFont val="Times New Roman"/>
        <family val="1"/>
      </rPr>
      <t>D. Derechos</t>
    </r>
  </si>
  <si>
    <t>E. Productos</t>
  </si>
  <si>
    <r>
      <rPr>
        <b/>
        <sz val="6"/>
        <color rgb="FF000000"/>
        <rFont val="Times New Roman"/>
        <family val="1"/>
      </rPr>
      <t>F. Aprovechamientos</t>
    </r>
  </si>
  <si>
    <t>G. Ingresos por Venta de Bienes y Prestación de Servicios</t>
  </si>
  <si>
    <r>
      <rPr>
        <b/>
        <sz val="6"/>
        <color rgb="FF000000"/>
        <rFont val="Times New Roman"/>
        <family val="1"/>
      </rPr>
      <t>H. Participaciones (H=h1+h2+h3+h4+h5+h6+h7+h8+h9+h10+h11)</t>
    </r>
  </si>
  <si>
    <r>
      <rPr>
        <sz val="6"/>
        <color rgb="FF000000"/>
        <rFont val="Times New Roman"/>
        <family val="1"/>
      </rPr>
      <t>h1) Fondo General de Participaciones</t>
    </r>
  </si>
  <si>
    <r>
      <rPr>
        <sz val="6"/>
        <color rgb="FF000000"/>
        <rFont val="Times New Roman"/>
        <family val="1"/>
      </rPr>
      <t>h2) Fondo de Fomento Municipal</t>
    </r>
  </si>
  <si>
    <r>
      <rPr>
        <sz val="6"/>
        <color rgb="FF000000"/>
        <rFont val="Times New Roman"/>
        <family val="1"/>
      </rPr>
      <t>h3) Fondo de Fiscalización y Recaudación</t>
    </r>
  </si>
  <si>
    <r>
      <rPr>
        <sz val="6"/>
        <color rgb="FF000000"/>
        <rFont val="Times New Roman"/>
        <family val="1"/>
      </rPr>
      <t>h4) Fondo de Compensación</t>
    </r>
  </si>
  <si>
    <r>
      <rPr>
        <sz val="6"/>
        <color rgb="FF000000"/>
        <rFont val="Times New Roman"/>
        <family val="1"/>
      </rPr>
      <t>h5) Fondo de Extracción de Hidrocarburos</t>
    </r>
  </si>
  <si>
    <r>
      <rPr>
        <sz val="6"/>
        <color rgb="FF000000"/>
        <rFont val="Times New Roman"/>
        <family val="1"/>
      </rPr>
      <t>h6) Impuesto Especial Sobre Producción y Servicios</t>
    </r>
  </si>
  <si>
    <r>
      <rPr>
        <sz val="6"/>
        <color rgb="FF000000"/>
        <rFont val="Times New Roman"/>
        <family val="1"/>
      </rPr>
      <t>h7) 0.136% de la Recaudación Federal Participable</t>
    </r>
  </si>
  <si>
    <r>
      <rPr>
        <sz val="6"/>
        <color rgb="FF000000"/>
        <rFont val="Times New Roman"/>
        <family val="1"/>
      </rPr>
      <t>h8) 3.17% Sobre Extracción de Petróleo</t>
    </r>
  </si>
  <si>
    <r>
      <rPr>
        <sz val="6"/>
        <color rgb="FF000000"/>
        <rFont val="Times New Roman"/>
        <family val="1"/>
      </rPr>
      <t>h9) Gasolinas y Diésel</t>
    </r>
  </si>
  <si>
    <r>
      <rPr>
        <sz val="6"/>
        <color rgb="FF000000"/>
        <rFont val="Times New Roman"/>
        <family val="1"/>
      </rPr>
      <t>h10) Fondo del Impuesto Sobre la Renta</t>
    </r>
  </si>
  <si>
    <r>
      <rPr>
        <sz val="6"/>
        <color rgb="FF000000"/>
        <rFont val="Times New Roman"/>
        <family val="1"/>
      </rPr>
      <t>h11) Fondo de Estabilización de los Ingresos de las Entidades Federativas</t>
    </r>
  </si>
  <si>
    <r>
      <rPr>
        <b/>
        <sz val="6"/>
        <color rgb="FF000000"/>
        <rFont val="Times New Roman"/>
        <family val="1"/>
      </rPr>
      <t>I. Incentivos Derivados de la Colaboración Fiscal (I=i1+i2+i3+i4+i5)</t>
    </r>
  </si>
  <si>
    <r>
      <rPr>
        <sz val="6"/>
        <color rgb="FF000000"/>
        <rFont val="Times New Roman"/>
        <family val="1"/>
      </rPr>
      <t>i1) Tenencia o Uso de Vehículos</t>
    </r>
  </si>
  <si>
    <r>
      <rPr>
        <sz val="6"/>
        <color rgb="FF000000"/>
        <rFont val="Times New Roman"/>
        <family val="1"/>
      </rPr>
      <t>i2) Fondo de Compensación ISAN</t>
    </r>
  </si>
  <si>
    <r>
      <rPr>
        <sz val="6"/>
        <color rgb="FF000000"/>
        <rFont val="Times New Roman"/>
        <family val="1"/>
      </rPr>
      <t>i3) Impuesto Sobre Automóviles Nuevos</t>
    </r>
  </si>
  <si>
    <r>
      <rPr>
        <sz val="6"/>
        <color rgb="FF000000"/>
        <rFont val="Times New Roman"/>
        <family val="1"/>
      </rPr>
      <t>i4) Fondo de Compensación de Repecos-Intermedios</t>
    </r>
  </si>
  <si>
    <r>
      <rPr>
        <sz val="6"/>
        <color rgb="FF000000"/>
        <rFont val="Times New Roman"/>
        <family val="1"/>
      </rPr>
      <t>i5) Otros Incentivos Económicos</t>
    </r>
  </si>
  <si>
    <t>J. Transferencias y Asignaciones</t>
  </si>
  <si>
    <t xml:space="preserve">   </t>
  </si>
  <si>
    <r>
      <rPr>
        <b/>
        <sz val="6"/>
        <color rgb="FF000000"/>
        <rFont val="Times New Roman"/>
        <family val="1"/>
      </rPr>
      <t>K. Convenios</t>
    </r>
  </si>
  <si>
    <r>
      <rPr>
        <sz val="6"/>
        <color rgb="FF000000"/>
        <rFont val="Times New Roman"/>
        <family val="1"/>
      </rPr>
      <t>k1) Otros Convenios y Subsidios</t>
    </r>
  </si>
  <si>
    <r>
      <rPr>
        <b/>
        <sz val="6"/>
        <color rgb="FF000000"/>
        <rFont val="Times New Roman"/>
        <family val="1"/>
      </rPr>
      <t>L. Otros Ingresos de Libre Disposición (L=l1+l2)</t>
    </r>
  </si>
  <si>
    <r>
      <rPr>
        <sz val="6"/>
        <color rgb="FF000000"/>
        <rFont val="Times New Roman"/>
        <family val="1"/>
      </rPr>
      <t>l1) Participaciones en Ingresos Locales</t>
    </r>
  </si>
  <si>
    <r>
      <rPr>
        <sz val="6"/>
        <color rgb="FF000000"/>
        <rFont val="Times New Roman"/>
        <family val="1"/>
      </rPr>
      <t>l2) Otros Ingresos de Libre Disposición</t>
    </r>
  </si>
  <si>
    <r>
      <rPr>
        <b/>
        <sz val="6"/>
        <color rgb="FF000000"/>
        <rFont val="Times New Roman"/>
        <family val="1"/>
      </rPr>
      <t>I. Total de Ingresos de Libre Disposición (I=A+B+C+D+E+F+G+H+I+J+K+L)</t>
    </r>
  </si>
  <si>
    <r>
      <rPr>
        <b/>
        <sz val="6"/>
        <color rgb="FF000000"/>
        <rFont val="Times New Roman"/>
        <family val="1"/>
      </rPr>
      <t>Ingresos Excedentes de Ingresos de Libre Disposición</t>
    </r>
  </si>
  <si>
    <r>
      <rPr>
        <b/>
        <sz val="6"/>
        <color rgb="FF000000"/>
        <rFont val="Times New Roman"/>
        <family val="1"/>
      </rPr>
      <t>Transferencias Federales Etiquetadas</t>
    </r>
  </si>
  <si>
    <r>
      <rPr>
        <b/>
        <sz val="6"/>
        <color rgb="FF000000"/>
        <rFont val="Times New Roman"/>
        <family val="1"/>
      </rPr>
      <t>A. Aportaciones (A=a1+a2+a3+a4+a5+a6+a7+a8)</t>
    </r>
  </si>
  <si>
    <r>
      <rPr>
        <sz val="6"/>
        <color rgb="FF000000"/>
        <rFont val="Times New Roman"/>
        <family val="1"/>
      </rPr>
      <t>a1) Fondo de Aportaciones para la Nómina Educativa y Gasto Operativo</t>
    </r>
  </si>
  <si>
    <r>
      <rPr>
        <sz val="6"/>
        <color rgb="FF000000"/>
        <rFont val="Times New Roman"/>
        <family val="1"/>
      </rPr>
      <t>a2) Fondo de Aportaciones para los Servicios de Salud</t>
    </r>
  </si>
  <si>
    <r>
      <rPr>
        <sz val="6"/>
        <color rgb="FF000000"/>
        <rFont val="Times New Roman"/>
        <family val="1"/>
      </rPr>
      <t>a3) Fondo de Aportaciones para la Infraestructura Social</t>
    </r>
  </si>
  <si>
    <r>
      <rPr>
        <sz val="6"/>
        <color rgb="FF000000"/>
        <rFont val="Times New Roman"/>
        <family val="1"/>
      </rPr>
      <t>a4) Fondo de Aportaciones para el Fortalecimiento de los Municipios y de las Demarcaciones Territoriales del Distrito Federal</t>
    </r>
  </si>
  <si>
    <r>
      <rPr>
        <sz val="6"/>
        <color rgb="FF000000"/>
        <rFont val="Times New Roman"/>
        <family val="1"/>
      </rPr>
      <t>a5) Fondo de Aportaciones Múltiples</t>
    </r>
  </si>
  <si>
    <r>
      <rPr>
        <sz val="6"/>
        <color rgb="FF000000"/>
        <rFont val="Times New Roman"/>
        <family val="1"/>
      </rPr>
      <t>a6) Fondo de Aportaciones para la Educación Tecnológica y de Adultos</t>
    </r>
  </si>
  <si>
    <r>
      <rPr>
        <sz val="6"/>
        <color rgb="FF000000"/>
        <rFont val="Times New Roman"/>
        <family val="1"/>
      </rPr>
      <t>a7) Fondo de Aportaciones para la Seguridad Pública de los Estados y del Distrito Federal</t>
    </r>
  </si>
  <si>
    <r>
      <rPr>
        <sz val="6"/>
        <color rgb="FF000000"/>
        <rFont val="Times New Roman"/>
        <family val="1"/>
      </rPr>
      <t>a8) Fondo de Aportaciones para el Fortalecimiento de las Entidades Federativas</t>
    </r>
  </si>
  <si>
    <r>
      <rPr>
        <b/>
        <sz val="6"/>
        <color rgb="FF000000"/>
        <rFont val="Times New Roman"/>
        <family val="1"/>
      </rPr>
      <t>B. Convenios (B=b1+b2+b3+b4)</t>
    </r>
  </si>
  <si>
    <r>
      <rPr>
        <sz val="6"/>
        <color rgb="FF000000"/>
        <rFont val="Times New Roman"/>
        <family val="1"/>
      </rPr>
      <t>b1) Convenios de Protección Social en Salud</t>
    </r>
  </si>
  <si>
    <r>
      <rPr>
        <sz val="6"/>
        <color rgb="FF000000"/>
        <rFont val="Times New Roman"/>
        <family val="1"/>
      </rPr>
      <t>b2) Convenios de Descentralización</t>
    </r>
  </si>
  <si>
    <r>
      <rPr>
        <sz val="6"/>
        <color rgb="FF000000"/>
        <rFont val="Times New Roman"/>
        <family val="1"/>
      </rPr>
      <t>b3) Convenios de Reasignación</t>
    </r>
  </si>
  <si>
    <r>
      <rPr>
        <sz val="6"/>
        <color rgb="FF000000"/>
        <rFont val="Times New Roman"/>
        <family val="1"/>
      </rPr>
      <t>b4) Otros Convenios y Subsidios</t>
    </r>
  </si>
  <si>
    <r>
      <rPr>
        <b/>
        <sz val="6"/>
        <color rgb="FF000000"/>
        <rFont val="Times New Roman"/>
        <family val="1"/>
      </rPr>
      <t>C. Fondos Distintos de Aportaciones (C=c1+c2)</t>
    </r>
  </si>
  <si>
    <r>
      <rPr>
        <sz val="6"/>
        <color rgb="FF000000"/>
        <rFont val="Times New Roman"/>
        <family val="1"/>
      </rPr>
      <t>c1) Fondo para Entidades Federativas y Municipios Productores de Hidrocarburos</t>
    </r>
  </si>
  <si>
    <r>
      <rPr>
        <sz val="6"/>
        <color rgb="FF000000"/>
        <rFont val="Times New Roman"/>
        <family val="1"/>
      </rPr>
      <t>c2) Fondo Minero</t>
    </r>
  </si>
  <si>
    <t>D. Transferencias, Asignaciones, Subsidios y Subvenciones, y Pensiones y Jubilaciones</t>
  </si>
  <si>
    <r>
      <rPr>
        <b/>
        <sz val="6"/>
        <color rgb="FF000000"/>
        <rFont val="Times New Roman"/>
        <family val="1"/>
      </rPr>
      <t>E. Otras Transferencias Federales Etiquetadas</t>
    </r>
  </si>
  <si>
    <r>
      <rPr>
        <b/>
        <sz val="6"/>
        <color rgb="FF000000"/>
        <rFont val="Times New Roman"/>
        <family val="1"/>
      </rPr>
      <t>II. Total de Transferencias Federales Etiquetadas (II = A + B + C + D + E)</t>
    </r>
  </si>
  <si>
    <r>
      <rPr>
        <b/>
        <sz val="6"/>
        <color rgb="FF000000"/>
        <rFont val="Times New Roman"/>
        <family val="1"/>
      </rPr>
      <t>III. Ingresos Derivados de Financiamientos (III = A)</t>
    </r>
  </si>
  <si>
    <r>
      <rPr>
        <sz val="6"/>
        <color rgb="FF000000"/>
        <rFont val="Times New Roman"/>
        <family val="1"/>
      </rPr>
      <t>A. Ingresos Derivados de Financiamientos</t>
    </r>
  </si>
  <si>
    <r>
      <rPr>
        <b/>
        <sz val="6"/>
        <color rgb="FF000000"/>
        <rFont val="Times New Roman"/>
        <family val="1"/>
      </rPr>
      <t>IV. Total de Ingresos (IV = I + II + III)</t>
    </r>
  </si>
  <si>
    <r>
      <rPr>
        <b/>
        <sz val="6"/>
        <color rgb="FF000000"/>
        <rFont val="Times New Roman"/>
        <family val="1"/>
      </rPr>
      <t>Datos Informativos</t>
    </r>
  </si>
  <si>
    <r>
      <rPr>
        <sz val="6"/>
        <color rgb="FF000000"/>
        <rFont val="Times New Roman"/>
        <family val="1"/>
      </rPr>
      <t>1. Ingresos Derivados de Financiamientos con Fuente de Pago de Ingresos de Libre Disposición</t>
    </r>
  </si>
  <si>
    <r>
      <rPr>
        <sz val="6"/>
        <color rgb="FF000000"/>
        <rFont val="Times New Roman"/>
        <family val="1"/>
      </rPr>
      <t>2. Ingresos Derivados de Financiamientos con Fuente de Pago de Transferencias Federales Etiquetadas</t>
    </r>
  </si>
  <si>
    <r>
      <rPr>
        <sz val="6"/>
        <color rgb="FF000000"/>
        <rFont val="Times New Roman"/>
        <family val="1"/>
      </rPr>
      <t>3. Ingresos Derivados de Financiamientos (3 = 1 + 2)</t>
    </r>
  </si>
  <si>
    <t>CP. GUADALUPE ESTHER CARDENAS GUERRERO</t>
  </si>
  <si>
    <t>SECRETARIA DE FINANZAS</t>
  </si>
  <si>
    <r>
      <t xml:space="preserve">Del 01 Enero al 30 de Septiembre de 2020
</t>
    </r>
    <r>
      <rPr>
        <b/>
        <sz val="6"/>
        <color rgb="FF000000"/>
        <rFont val="Segoe UI"/>
        <family val="2"/>
      </rPr>
      <t>(PESOS)</t>
    </r>
  </si>
  <si>
    <t>L.A.E. JOSÉ DOLORES PÉREZ CAN</t>
  </si>
  <si>
    <t>DIRECTOR DE RECAUDACIÓN</t>
  </si>
  <si>
    <t>M.A.  TERESA DEL JESÚS LEÓN BUENFIL</t>
  </si>
  <si>
    <t>ADMINISTRADORA GENERAL DEL SERVICIO DE ADMINISTRACIÓN FISCAL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</si>
</sst>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80A]&quot;$&quot;#,##0.00"/>
    <numFmt numFmtId="165" formatCode="&quot;$&quot;#,##0.00"/>
  </numFmts>
  <fonts count="2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Segoe UI"/>
      <family val="2"/>
    </font>
    <font>
      <sz val="9"/>
      <name val="Calibri"/>
      <family val="2"/>
    </font>
    <font>
      <b/>
      <sz val="6"/>
      <color rgb="FF000000"/>
      <name val="Segoe UI"/>
      <family val="2"/>
    </font>
    <font>
      <b/>
      <sz val="9"/>
      <color rgb="FF000000"/>
      <name val="Candara"/>
      <family val="2"/>
    </font>
    <font>
      <b/>
      <sz val="9"/>
      <color rgb="FF000000"/>
      <name val="Times New Roman"/>
      <family val="1"/>
    </font>
    <font>
      <sz val="9"/>
      <color rgb="FF000000"/>
      <name val="Candara"/>
      <family val="2"/>
    </font>
    <font>
      <b/>
      <sz val="6"/>
      <color rgb="FF000000"/>
      <name val="Times New Roman"/>
      <family val="1"/>
    </font>
    <font>
      <b/>
      <sz val="6"/>
      <name val="Times New Roman"/>
      <family val="1"/>
    </font>
    <font>
      <sz val="6"/>
      <color rgb="FF000000"/>
      <name val="Times New Roman"/>
      <family val="1"/>
    </font>
    <font>
      <sz val="6"/>
      <name val="Times New Roman"/>
      <family val="1"/>
    </font>
    <font>
      <b/>
      <sz val="6"/>
      <color theme="1"/>
      <name val="Times New Roman"/>
      <family val="1"/>
    </font>
    <font>
      <b/>
      <sz val="9"/>
      <color theme="1"/>
      <name val="Times New Roman"/>
      <family val="1"/>
    </font>
    <font>
      <sz val="6"/>
      <color theme="1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</font>
    <font>
      <sz val="5"/>
      <color rgb="FF000000"/>
      <name val="Century Gothic"/>
      <family val="2"/>
    </font>
    <font>
      <sz val="5"/>
      <color rgb="FF000000"/>
      <name val="Segoe UI"/>
      <family val="2"/>
    </font>
    <font>
      <b/>
      <sz val="6"/>
      <name val="Calibri"/>
      <family val="2"/>
    </font>
    <font>
      <b/>
      <sz val="5.5"/>
      <name val="Calibri"/>
      <family val="2"/>
    </font>
    <font>
      <sz val="6"/>
      <name val="Calibri"/>
      <family val="2"/>
    </font>
    <font>
      <b/>
      <sz val="6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3D3D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2" fillId="2" borderId="1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0" fontId="2" fillId="2" borderId="4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vertical="top" wrapText="1"/>
    </xf>
    <xf numFmtId="0" fontId="7" fillId="2" borderId="11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7" fillId="2" borderId="9" xfId="0" applyNumberFormat="1" applyFont="1" applyFill="1" applyBorder="1" applyAlignment="1">
      <alignment horizontal="center" vertical="center" wrapText="1" readingOrder="1"/>
    </xf>
    <xf numFmtId="4" fontId="9" fillId="0" borderId="5" xfId="0" applyNumberFormat="1" applyFont="1" applyFill="1" applyBorder="1" applyAlignment="1">
      <alignment horizontal="right" vertical="top" wrapText="1" readingOrder="1"/>
    </xf>
    <xf numFmtId="4" fontId="2" fillId="0" borderId="0" xfId="0" applyNumberFormat="1" applyFont="1" applyFill="1" applyBorder="1"/>
    <xf numFmtId="4" fontId="9" fillId="0" borderId="12" xfId="0" applyNumberFormat="1" applyFont="1" applyFill="1" applyBorder="1" applyAlignment="1">
      <alignment horizontal="right" vertical="top" wrapText="1" readingOrder="1"/>
    </xf>
    <xf numFmtId="4" fontId="9" fillId="0" borderId="14" xfId="0" applyNumberFormat="1" applyFont="1" applyFill="1" applyBorder="1" applyAlignment="1">
      <alignment horizontal="right" vertical="top" wrapText="1" readingOrder="1"/>
    </xf>
    <xf numFmtId="4" fontId="9" fillId="0" borderId="15" xfId="0" applyNumberFormat="1" applyFont="1" applyFill="1" applyBorder="1" applyAlignment="1">
      <alignment horizontal="right" vertical="top" wrapText="1" readingOrder="1"/>
    </xf>
    <xf numFmtId="4" fontId="11" fillId="0" borderId="5" xfId="0" applyNumberFormat="1" applyFont="1" applyFill="1" applyBorder="1" applyAlignment="1">
      <alignment horizontal="right" vertical="top" wrapText="1" readingOrder="1"/>
    </xf>
    <xf numFmtId="4" fontId="12" fillId="0" borderId="5" xfId="0" applyNumberFormat="1" applyFont="1" applyFill="1" applyBorder="1" applyAlignment="1">
      <alignment horizontal="right" vertical="top" wrapText="1" readingOrder="1"/>
    </xf>
    <xf numFmtId="4" fontId="11" fillId="0" borderId="14" xfId="0" applyNumberFormat="1" applyFont="1" applyFill="1" applyBorder="1" applyAlignment="1">
      <alignment horizontal="right" vertical="top" wrapText="1" readingOrder="1"/>
    </xf>
    <xf numFmtId="4" fontId="10" fillId="0" borderId="5" xfId="0" applyNumberFormat="1" applyFont="1" applyFill="1" applyBorder="1" applyAlignment="1">
      <alignment horizontal="right" vertical="top" wrapText="1" readingOrder="1"/>
    </xf>
    <xf numFmtId="164" fontId="9" fillId="0" borderId="0" xfId="0" applyNumberFormat="1" applyFont="1" applyFill="1" applyBorder="1" applyAlignment="1">
      <alignment horizontal="right" vertical="top" wrapText="1" readingOrder="1"/>
    </xf>
    <xf numFmtId="4" fontId="11" fillId="0" borderId="15" xfId="0" applyNumberFormat="1" applyFont="1" applyFill="1" applyBorder="1" applyAlignment="1">
      <alignment horizontal="right" vertical="top" wrapText="1" readingOrder="1"/>
    </xf>
    <xf numFmtId="4" fontId="9" fillId="3" borderId="5" xfId="0" applyNumberFormat="1" applyFont="1" applyFill="1" applyBorder="1" applyAlignment="1">
      <alignment horizontal="right" vertical="top" wrapText="1" readingOrder="1"/>
    </xf>
    <xf numFmtId="4" fontId="2" fillId="3" borderId="0" xfId="0" applyNumberFormat="1" applyFont="1" applyFill="1" applyBorder="1"/>
    <xf numFmtId="4" fontId="9" fillId="2" borderId="5" xfId="0" applyNumberFormat="1" applyFont="1" applyFill="1" applyBorder="1" applyAlignment="1">
      <alignment horizontal="right" vertical="top" wrapText="1" readingOrder="1"/>
    </xf>
    <xf numFmtId="0" fontId="9" fillId="4" borderId="4" xfId="0" applyNumberFormat="1" applyFont="1" applyFill="1" applyBorder="1" applyAlignment="1">
      <alignment vertical="top" wrapText="1" readingOrder="1"/>
    </xf>
    <xf numFmtId="0" fontId="2" fillId="5" borderId="0" xfId="0" applyFont="1" applyFill="1" applyBorder="1"/>
    <xf numFmtId="0" fontId="2" fillId="5" borderId="5" xfId="0" applyNumberFormat="1" applyFont="1" applyFill="1" applyBorder="1" applyAlignment="1">
      <alignment vertical="top" wrapText="1"/>
    </xf>
    <xf numFmtId="4" fontId="9" fillId="4" borderId="5" xfId="0" applyNumberFormat="1" applyFont="1" applyFill="1" applyBorder="1" applyAlignment="1">
      <alignment horizontal="right" vertical="top" wrapText="1" readingOrder="1"/>
    </xf>
    <xf numFmtId="4" fontId="2" fillId="5" borderId="0" xfId="0" applyNumberFormat="1" applyFont="1" applyFill="1" applyBorder="1"/>
    <xf numFmtId="4" fontId="9" fillId="5" borderId="0" xfId="0" applyNumberFormat="1" applyFont="1" applyFill="1" applyBorder="1" applyAlignment="1">
      <alignment horizontal="right" vertical="top" wrapText="1" readingOrder="1"/>
    </xf>
    <xf numFmtId="4" fontId="9" fillId="5" borderId="5" xfId="0" applyNumberFormat="1" applyFont="1" applyFill="1" applyBorder="1" applyAlignment="1">
      <alignment horizontal="right" vertical="top" wrapText="1" readingOrder="1"/>
    </xf>
    <xf numFmtId="4" fontId="9" fillId="4" borderId="0" xfId="0" applyNumberFormat="1" applyFont="1" applyFill="1" applyBorder="1" applyAlignment="1">
      <alignment horizontal="right" vertical="top" wrapText="1" readingOrder="1"/>
    </xf>
    <xf numFmtId="4" fontId="2" fillId="5" borderId="0" xfId="0" applyNumberFormat="1" applyFont="1" applyFill="1" applyBorder="1" applyAlignment="1">
      <alignment vertical="top" wrapText="1"/>
    </xf>
    <xf numFmtId="4" fontId="13" fillId="5" borderId="0" xfId="0" applyNumberFormat="1" applyFont="1" applyFill="1" applyBorder="1" applyAlignment="1">
      <alignment horizontal="right" vertical="top" wrapText="1" readingOrder="1"/>
    </xf>
    <xf numFmtId="4" fontId="13" fillId="5" borderId="5" xfId="0" applyNumberFormat="1" applyFont="1" applyFill="1" applyBorder="1" applyAlignment="1">
      <alignment horizontal="right" vertical="top" wrapText="1" readingOrder="1"/>
    </xf>
    <xf numFmtId="4" fontId="10" fillId="2" borderId="5" xfId="0" applyNumberFormat="1" applyFont="1" applyFill="1" applyBorder="1" applyAlignment="1">
      <alignment horizontal="right" vertical="top" wrapText="1" readingOrder="1"/>
    </xf>
    <xf numFmtId="4" fontId="9" fillId="2" borderId="4" xfId="0" applyNumberFormat="1" applyFont="1" applyFill="1" applyBorder="1" applyAlignment="1">
      <alignment horizontal="right" vertical="top" wrapText="1" readingOrder="1"/>
    </xf>
    <xf numFmtId="4" fontId="9" fillId="2" borderId="15" xfId="0" applyNumberFormat="1" applyFont="1" applyFill="1" applyBorder="1" applyAlignment="1">
      <alignment horizontal="right" vertical="top" wrapText="1" readingOrder="1"/>
    </xf>
    <xf numFmtId="4" fontId="11" fillId="0" borderId="4" xfId="0" applyNumberFormat="1" applyFont="1" applyFill="1" applyBorder="1" applyAlignment="1">
      <alignment horizontal="right" vertical="top" wrapText="1" readingOrder="1"/>
    </xf>
    <xf numFmtId="0" fontId="11" fillId="0" borderId="4" xfId="0" applyNumberFormat="1" applyFont="1" applyFill="1" applyBorder="1" applyAlignment="1">
      <alignment vertical="top" wrapText="1" indent="2" readingOrder="1"/>
    </xf>
    <xf numFmtId="0" fontId="2" fillId="0" borderId="5" xfId="0" applyNumberFormat="1" applyFont="1" applyFill="1" applyBorder="1" applyAlignment="1">
      <alignment vertical="top" wrapText="1"/>
    </xf>
    <xf numFmtId="4" fontId="11" fillId="0" borderId="0" xfId="0" applyNumberFormat="1" applyFont="1" applyFill="1" applyBorder="1" applyAlignment="1">
      <alignment horizontal="right" vertical="top" wrapText="1" readingOrder="1"/>
    </xf>
    <xf numFmtId="4" fontId="12" fillId="0" borderId="0" xfId="0" applyNumberFormat="1" applyFont="1" applyFill="1" applyBorder="1" applyAlignment="1">
      <alignment horizontal="right" vertical="top" wrapText="1" readingOrder="1"/>
    </xf>
    <xf numFmtId="4" fontId="2" fillId="0" borderId="5" xfId="0" applyNumberFormat="1" applyFont="1" applyFill="1" applyBorder="1" applyAlignment="1">
      <alignment vertical="top" wrapText="1"/>
    </xf>
    <xf numFmtId="4" fontId="7" fillId="2" borderId="5" xfId="0" applyNumberFormat="1" applyFont="1" applyFill="1" applyBorder="1" applyAlignment="1">
      <alignment horizontal="right" vertical="top" wrapText="1" readingOrder="1"/>
    </xf>
    <xf numFmtId="4" fontId="14" fillId="2" borderId="5" xfId="0" applyNumberFormat="1" applyFont="1" applyFill="1" applyBorder="1" applyAlignment="1">
      <alignment horizontal="right" vertical="top" wrapText="1" readingOrder="1"/>
    </xf>
    <xf numFmtId="4" fontId="4" fillId="0" borderId="0" xfId="0" applyNumberFormat="1" applyFont="1" applyFill="1" applyBorder="1"/>
    <xf numFmtId="4" fontId="7" fillId="4" borderId="5" xfId="0" applyNumberFormat="1" applyFont="1" applyFill="1" applyBorder="1" applyAlignment="1">
      <alignment horizontal="right" vertical="top" wrapText="1" readingOrder="1"/>
    </xf>
    <xf numFmtId="4" fontId="14" fillId="4" borderId="5" xfId="0" applyNumberFormat="1" applyFont="1" applyFill="1" applyBorder="1" applyAlignment="1">
      <alignment horizontal="right" vertical="top" wrapText="1" readingOrder="1"/>
    </xf>
    <xf numFmtId="4" fontId="4" fillId="5" borderId="0" xfId="0" applyNumberFormat="1" applyFont="1" applyFill="1" applyBorder="1"/>
    <xf numFmtId="4" fontId="7" fillId="4" borderId="0" xfId="0" applyNumberFormat="1" applyFont="1" applyFill="1" applyBorder="1" applyAlignment="1">
      <alignment horizontal="right" vertical="top" wrapText="1" readingOrder="1"/>
    </xf>
    <xf numFmtId="4" fontId="4" fillId="5" borderId="5" xfId="0" applyNumberFormat="1" applyFont="1" applyFill="1" applyBorder="1" applyAlignment="1">
      <alignment vertical="top" wrapText="1"/>
    </xf>
    <xf numFmtId="4" fontId="11" fillId="0" borderId="12" xfId="0" applyNumberFormat="1" applyFont="1" applyFill="1" applyBorder="1" applyAlignment="1">
      <alignment horizontal="right" vertical="top" wrapText="1" readingOrder="1"/>
    </xf>
    <xf numFmtId="4" fontId="16" fillId="0" borderId="0" xfId="0" applyNumberFormat="1" applyFont="1" applyFill="1" applyBorder="1"/>
    <xf numFmtId="0" fontId="19" fillId="0" borderId="11" xfId="0" applyNumberFormat="1" applyFont="1" applyFill="1" applyBorder="1" applyAlignment="1">
      <alignment vertical="top" wrapText="1" readingOrder="1"/>
    </xf>
    <xf numFmtId="165" fontId="2" fillId="0" borderId="0" xfId="0" applyNumberFormat="1" applyFont="1" applyFill="1" applyBorder="1"/>
    <xf numFmtId="43" fontId="2" fillId="0" borderId="16" xfId="1" applyFont="1" applyFill="1" applyBorder="1"/>
    <xf numFmtId="0" fontId="2" fillId="0" borderId="16" xfId="0" applyFont="1" applyFill="1" applyBorder="1"/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/>
    <xf numFmtId="0" fontId="22" fillId="0" borderId="0" xfId="0" applyFont="1" applyFill="1" applyBorder="1" applyAlignment="1">
      <alignment horizontal="center" vertical="top"/>
    </xf>
    <xf numFmtId="4" fontId="11" fillId="0" borderId="5" xfId="0" applyNumberFormat="1" applyFont="1" applyFill="1" applyBorder="1" applyAlignment="1">
      <alignment horizontal="right" vertical="top" wrapText="1" readingOrder="1"/>
    </xf>
    <xf numFmtId="4" fontId="12" fillId="0" borderId="5" xfId="0" applyNumberFormat="1" applyFont="1" applyFill="1" applyBorder="1" applyAlignment="1">
      <alignment horizontal="right" vertical="top" wrapText="1" readingOrder="1"/>
    </xf>
    <xf numFmtId="0" fontId="2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/>
    <xf numFmtId="0" fontId="4" fillId="0" borderId="16" xfId="0" applyFont="1" applyFill="1" applyBorder="1"/>
    <xf numFmtId="0" fontId="4" fillId="0" borderId="16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/>
    <xf numFmtId="0" fontId="11" fillId="0" borderId="12" xfId="0" applyNumberFormat="1" applyFont="1" applyFill="1" applyBorder="1" applyAlignment="1">
      <alignment vertical="top" wrapText="1" indent="2" readingOrder="1"/>
    </xf>
    <xf numFmtId="0" fontId="2" fillId="0" borderId="0" xfId="0" applyFont="1" applyFill="1" applyBorder="1"/>
    <xf numFmtId="0" fontId="2" fillId="0" borderId="5" xfId="0" applyNumberFormat="1" applyFont="1" applyFill="1" applyBorder="1" applyAlignment="1">
      <alignment vertical="top" wrapText="1"/>
    </xf>
    <xf numFmtId="4" fontId="11" fillId="0" borderId="0" xfId="0" applyNumberFormat="1" applyFont="1" applyFill="1" applyBorder="1" applyAlignment="1">
      <alignment horizontal="right" vertical="top" wrapText="1" readingOrder="1"/>
    </xf>
    <xf numFmtId="4" fontId="11" fillId="0" borderId="5" xfId="0" applyNumberFormat="1" applyFont="1" applyFill="1" applyBorder="1" applyAlignment="1">
      <alignment horizontal="right" vertical="top" wrapText="1" readingOrder="1"/>
    </xf>
    <xf numFmtId="4" fontId="2" fillId="0" borderId="5" xfId="0" applyNumberFormat="1" applyFont="1" applyFill="1" applyBorder="1" applyAlignment="1">
      <alignment vertical="top" wrapText="1"/>
    </xf>
    <xf numFmtId="4" fontId="15" fillId="0" borderId="5" xfId="0" applyNumberFormat="1" applyFont="1" applyFill="1" applyBorder="1" applyAlignment="1">
      <alignment horizontal="right" vertical="top" wrapText="1" readingOrder="1"/>
    </xf>
    <xf numFmtId="4" fontId="17" fillId="0" borderId="0" xfId="0" applyNumberFormat="1" applyFont="1" applyFill="1" applyBorder="1"/>
    <xf numFmtId="4" fontId="17" fillId="0" borderId="5" xfId="0" applyNumberFormat="1" applyFont="1" applyFill="1" applyBorder="1" applyAlignment="1">
      <alignment vertical="top" wrapText="1"/>
    </xf>
    <xf numFmtId="0" fontId="18" fillId="0" borderId="9" xfId="0" applyNumberFormat="1" applyFont="1" applyFill="1" applyBorder="1" applyAlignment="1">
      <alignment vertical="top" wrapText="1" readingOrder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vertical="top" wrapText="1" readingOrder="1"/>
    </xf>
    <xf numFmtId="0" fontId="22" fillId="0" borderId="0" xfId="0" applyFont="1" applyFill="1" applyBorder="1" applyAlignment="1">
      <alignment horizontal="center" vertical="top"/>
    </xf>
    <xf numFmtId="0" fontId="24" fillId="0" borderId="0" xfId="0" applyNumberFormat="1" applyFont="1" applyFill="1" applyBorder="1" applyAlignment="1">
      <alignment horizontal="center" vertical="top" wrapText="1" readingOrder="1"/>
    </xf>
    <xf numFmtId="4" fontId="15" fillId="0" borderId="4" xfId="0" applyNumberFormat="1" applyFont="1" applyFill="1" applyBorder="1" applyAlignment="1">
      <alignment horizontal="right" vertical="top" wrapText="1" readingOrder="1"/>
    </xf>
    <xf numFmtId="4" fontId="15" fillId="0" borderId="0" xfId="0" applyNumberFormat="1" applyFont="1" applyFill="1" applyBorder="1" applyAlignment="1">
      <alignment horizontal="right" vertical="top" wrapText="1" readingOrder="1"/>
    </xf>
    <xf numFmtId="4" fontId="2" fillId="0" borderId="0" xfId="0" applyNumberFormat="1" applyFont="1" applyFill="1" applyBorder="1"/>
    <xf numFmtId="0" fontId="9" fillId="2" borderId="12" xfId="0" applyNumberFormat="1" applyFont="1" applyFill="1" applyBorder="1" applyAlignment="1">
      <alignment vertical="top" wrapText="1" readingOrder="1"/>
    </xf>
    <xf numFmtId="4" fontId="7" fillId="2" borderId="0" xfId="0" applyNumberFormat="1" applyFont="1" applyFill="1" applyBorder="1" applyAlignment="1">
      <alignment horizontal="right" vertical="top" wrapText="1" readingOrder="1"/>
    </xf>
    <xf numFmtId="4" fontId="7" fillId="2" borderId="5" xfId="0" applyNumberFormat="1" applyFont="1" applyFill="1" applyBorder="1" applyAlignment="1">
      <alignment horizontal="right" vertical="top" wrapText="1" readingOrder="1"/>
    </xf>
    <xf numFmtId="4" fontId="4" fillId="0" borderId="5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/>
    <xf numFmtId="0" fontId="9" fillId="0" borderId="12" xfId="0" applyNumberFormat="1" applyFont="1" applyFill="1" applyBorder="1" applyAlignment="1">
      <alignment vertical="top" wrapText="1" readingOrder="1"/>
    </xf>
    <xf numFmtId="4" fontId="9" fillId="0" borderId="5" xfId="0" applyNumberFormat="1" applyFont="1" applyFill="1" applyBorder="1" applyAlignment="1">
      <alignment horizontal="right" vertical="top" wrapText="1" readingOrder="1"/>
    </xf>
    <xf numFmtId="4" fontId="9" fillId="3" borderId="0" xfId="0" applyNumberFormat="1" applyFont="1" applyFill="1" applyBorder="1" applyAlignment="1">
      <alignment horizontal="right" vertical="top" wrapText="1" readingOrder="1"/>
    </xf>
    <xf numFmtId="4" fontId="9" fillId="3" borderId="5" xfId="0" applyNumberFormat="1" applyFont="1" applyFill="1" applyBorder="1" applyAlignment="1">
      <alignment horizontal="right" vertical="top" wrapText="1" readingOrder="1"/>
    </xf>
    <xf numFmtId="4" fontId="10" fillId="2" borderId="5" xfId="0" applyNumberFormat="1" applyFont="1" applyFill="1" applyBorder="1" applyAlignment="1">
      <alignment horizontal="right" vertical="top" wrapText="1" readingOrder="1"/>
    </xf>
    <xf numFmtId="4" fontId="12" fillId="0" borderId="5" xfId="0" applyNumberFormat="1" applyFont="1" applyFill="1" applyBorder="1" applyAlignment="1">
      <alignment horizontal="right" vertical="top" wrapText="1" readingOrder="1"/>
    </xf>
    <xf numFmtId="4" fontId="9" fillId="0" borderId="0" xfId="0" applyNumberFormat="1" applyFont="1" applyFill="1" applyBorder="1" applyAlignment="1">
      <alignment horizontal="right" vertical="top" wrapText="1" readingOrder="1"/>
    </xf>
    <xf numFmtId="4" fontId="9" fillId="2" borderId="5" xfId="0" applyNumberFormat="1" applyFont="1" applyFill="1" applyBorder="1" applyAlignment="1">
      <alignment horizontal="right" vertical="top" wrapText="1" readingOrder="1"/>
    </xf>
    <xf numFmtId="4" fontId="13" fillId="3" borderId="4" xfId="0" applyNumberFormat="1" applyFont="1" applyFill="1" applyBorder="1" applyAlignment="1">
      <alignment horizontal="right" vertical="top" wrapText="1" readingOrder="1"/>
    </xf>
    <xf numFmtId="4" fontId="13" fillId="3" borderId="0" xfId="0" applyNumberFormat="1" applyFont="1" applyFill="1" applyBorder="1" applyAlignment="1">
      <alignment horizontal="right" vertical="top" wrapText="1" readingOrder="1"/>
    </xf>
    <xf numFmtId="4" fontId="13" fillId="3" borderId="5" xfId="0" applyNumberFormat="1" applyFont="1" applyFill="1" applyBorder="1" applyAlignment="1">
      <alignment horizontal="right" vertical="top" wrapText="1" readingOrder="1"/>
    </xf>
    <xf numFmtId="0" fontId="9" fillId="0" borderId="12" xfId="0" applyNumberFormat="1" applyFont="1" applyFill="1" applyBorder="1" applyAlignment="1">
      <alignment horizontal="center" vertical="top" wrapText="1" readingOrder="1"/>
    </xf>
    <xf numFmtId="4" fontId="2" fillId="0" borderId="0" xfId="0" applyNumberFormat="1" applyFont="1" applyFill="1" applyBorder="1" applyAlignment="1">
      <alignment vertical="top" wrapText="1"/>
    </xf>
    <xf numFmtId="4" fontId="2" fillId="3" borderId="0" xfId="0" applyNumberFormat="1" applyFont="1" applyFill="1" applyBorder="1"/>
    <xf numFmtId="4" fontId="2" fillId="3" borderId="5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horizontal="right" vertical="top" wrapText="1" readingOrder="1"/>
    </xf>
    <xf numFmtId="0" fontId="2" fillId="2" borderId="0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horizontal="center" vertical="top" wrapText="1" readingOrder="1"/>
    </xf>
    <xf numFmtId="0" fontId="4" fillId="2" borderId="0" xfId="0" applyNumberFormat="1" applyFont="1" applyFill="1" applyBorder="1" applyAlignment="1">
      <alignment vertical="top" wrapText="1"/>
    </xf>
    <xf numFmtId="0" fontId="6" fillId="2" borderId="6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/>
    </xf>
    <xf numFmtId="0" fontId="7" fillId="2" borderId="7" xfId="0" applyNumberFormat="1" applyFont="1" applyFill="1" applyBorder="1" applyAlignment="1">
      <alignment horizontal="center" vertical="center" wrapText="1" readingOrder="1"/>
    </xf>
    <xf numFmtId="0" fontId="4" fillId="0" borderId="8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vertical="top" wrapText="1"/>
    </xf>
    <xf numFmtId="0" fontId="8" fillId="2" borderId="3" xfId="0" applyNumberFormat="1" applyFont="1" applyFill="1" applyBorder="1" applyAlignment="1">
      <alignment horizontal="center" vertical="top" wrapText="1" readingOrder="1"/>
    </xf>
    <xf numFmtId="0" fontId="23" fillId="0" borderId="0" xfId="0" applyNumberFormat="1" applyFont="1" applyFill="1" applyBorder="1" applyAlignment="1">
      <alignment horizontal="center" vertical="top" wrapText="1" readingOrder="1"/>
    </xf>
    <xf numFmtId="0" fontId="7" fillId="2" borderId="9" xfId="0" applyNumberFormat="1" applyFont="1" applyFill="1" applyBorder="1" applyAlignment="1">
      <alignment horizontal="center" vertical="top" wrapText="1" readingOrder="1"/>
    </xf>
    <xf numFmtId="0" fontId="4" fillId="0" borderId="10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0" fontId="7" fillId="2" borderId="11" xfId="0" applyNumberFormat="1" applyFont="1" applyFill="1" applyBorder="1" applyAlignment="1">
      <alignment horizontal="center" vertical="center" wrapText="1" readingOrder="1"/>
    </xf>
    <xf numFmtId="0" fontId="7" fillId="2" borderId="11" xfId="0" applyNumberFormat="1" applyFont="1" applyFill="1" applyBorder="1" applyAlignment="1">
      <alignment horizontal="center" vertical="top" wrapText="1" readingOrder="1"/>
    </xf>
    <xf numFmtId="4" fontId="9" fillId="0" borderId="13" xfId="0" applyNumberFormat="1" applyFont="1" applyFill="1" applyBorder="1" applyAlignment="1">
      <alignment horizontal="right" vertical="top" wrapText="1" readingOrder="1"/>
    </xf>
    <xf numFmtId="4" fontId="2" fillId="0" borderId="3" xfId="0" applyNumberFormat="1" applyFont="1" applyFill="1" applyBorder="1" applyAlignment="1">
      <alignment vertical="top" wrapText="1"/>
    </xf>
    <xf numFmtId="4" fontId="10" fillId="0" borderId="4" xfId="0" applyNumberFormat="1" applyFont="1" applyFill="1" applyBorder="1" applyAlignment="1">
      <alignment horizontal="right" vertical="top" wrapText="1" readingOrder="1"/>
    </xf>
    <xf numFmtId="4" fontId="10" fillId="0" borderId="0" xfId="0" applyNumberFormat="1" applyFont="1" applyFill="1" applyBorder="1" applyAlignment="1">
      <alignment horizontal="right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0</xdr:rowOff>
    </xdr:from>
    <xdr:to>
      <xdr:col>4</xdr:col>
      <xdr:colOff>865908</xdr:colOff>
      <xdr:row>5</xdr:row>
      <xdr:rowOff>285750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5795" y="0"/>
          <a:ext cx="675408" cy="658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81"/>
  <sheetViews>
    <sheetView showGridLines="0" tabSelected="1" zoomScale="110" zoomScaleNormal="110" workbookViewId="0">
      <pane xSplit="9" ySplit="9" topLeftCell="J10" activePane="bottomRight" state="frozen"/>
      <selection pane="topRight" activeCell="J1" sqref="J1"/>
      <selection pane="bottomLeft" activeCell="A10" sqref="A10"/>
      <selection pane="bottomRight" activeCell="W73" sqref="W73"/>
    </sheetView>
  </sheetViews>
  <sheetFormatPr baseColWidth="10" defaultRowHeight="15" x14ac:dyDescent="0.25"/>
  <cols>
    <col min="1" max="1" width="2" style="4" customWidth="1"/>
    <col min="2" max="2" width="4.28515625" style="4" customWidth="1"/>
    <col min="3" max="3" width="1.5703125" style="4" customWidth="1"/>
    <col min="4" max="4" width="4.28515625" style="4" customWidth="1"/>
    <col min="5" max="5" width="26.42578125" style="4" customWidth="1"/>
    <col min="6" max="6" width="2.85546875" style="4" customWidth="1"/>
    <col min="7" max="7" width="6.28515625" style="4" customWidth="1"/>
    <col min="8" max="8" width="10.28515625" style="4" customWidth="1"/>
    <col min="9" max="9" width="2.140625" style="4" customWidth="1"/>
    <col min="10" max="10" width="14.42578125" style="4" bestFit="1" customWidth="1"/>
    <col min="11" max="11" width="15" style="4" customWidth="1"/>
    <col min="12" max="12" width="1" style="4" hidden="1" customWidth="1"/>
    <col min="13" max="13" width="10.5703125" style="4" customWidth="1"/>
    <col min="14" max="14" width="0.5703125" style="4" customWidth="1"/>
    <col min="15" max="15" width="4.28515625" style="4" customWidth="1"/>
    <col min="16" max="16" width="0.85546875" style="4" customWidth="1"/>
    <col min="17" max="17" width="13.5703125" style="4" bestFit="1" customWidth="1"/>
    <col min="18" max="18" width="14.42578125" style="4" bestFit="1" customWidth="1"/>
    <col min="19" max="19" width="3.7109375" style="4" customWidth="1"/>
    <col min="20" max="20" width="1" style="4" customWidth="1"/>
    <col min="21" max="21" width="9.28515625" style="4" customWidth="1"/>
    <col min="22" max="22" width="5" style="4" customWidth="1"/>
    <col min="23" max="23" width="16.140625" style="4" bestFit="1" customWidth="1"/>
    <col min="24" max="24" width="17.140625" style="4" bestFit="1" customWidth="1"/>
    <col min="25" max="16384" width="11.42578125" style="4"/>
  </cols>
  <sheetData>
    <row r="1" spans="1:21" ht="0.9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0.6" customHeight="1" x14ac:dyDescent="0.25">
      <c r="A2" s="5"/>
      <c r="B2" s="10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1" ht="27.75" customHeight="1" x14ac:dyDescent="0.25">
      <c r="A3" s="5"/>
      <c r="B3" s="109"/>
      <c r="C3" s="6"/>
      <c r="D3" s="6"/>
      <c r="E3" s="6"/>
      <c r="F3" s="110" t="s">
        <v>0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6"/>
      <c r="R3" s="6"/>
      <c r="S3" s="6"/>
      <c r="T3" s="6"/>
      <c r="U3" s="7"/>
    </row>
    <row r="4" spans="1:21" ht="0.75" customHeight="1" x14ac:dyDescent="0.25">
      <c r="A4" s="5"/>
      <c r="B4" s="109"/>
      <c r="C4" s="6"/>
      <c r="D4" s="6"/>
      <c r="E4" s="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6"/>
      <c r="R4" s="6"/>
      <c r="S4" s="6"/>
      <c r="T4" s="6"/>
      <c r="U4" s="7"/>
    </row>
    <row r="5" spans="1:21" ht="3" hidden="1" customHeight="1" x14ac:dyDescent="0.25">
      <c r="A5" s="5"/>
      <c r="B5" s="109"/>
      <c r="C5" s="6"/>
      <c r="D5" s="6"/>
      <c r="E5" s="6"/>
      <c r="F5" s="110" t="s">
        <v>75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6"/>
      <c r="R5" s="6"/>
      <c r="S5" s="6"/>
      <c r="T5" s="6"/>
      <c r="U5" s="7"/>
    </row>
    <row r="6" spans="1:21" ht="23.25" customHeight="1" x14ac:dyDescent="0.25">
      <c r="A6" s="5"/>
      <c r="B6" s="6"/>
      <c r="C6" s="6"/>
      <c r="D6" s="6"/>
      <c r="E6" s="6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6"/>
      <c r="R6" s="6"/>
      <c r="S6" s="6"/>
      <c r="T6" s="6"/>
      <c r="U6" s="7"/>
    </row>
    <row r="7" spans="1:21" ht="0.75" customHeigh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1:21" ht="8.85" customHeight="1" x14ac:dyDescent="0.25">
      <c r="A8" s="112" t="s">
        <v>1</v>
      </c>
      <c r="B8" s="113"/>
      <c r="C8" s="113"/>
      <c r="D8" s="113"/>
      <c r="E8" s="113"/>
      <c r="F8" s="113"/>
      <c r="G8" s="113"/>
      <c r="H8" s="113"/>
      <c r="I8" s="114"/>
      <c r="J8" s="115" t="s">
        <v>2</v>
      </c>
      <c r="K8" s="116"/>
      <c r="L8" s="116"/>
      <c r="M8" s="116"/>
      <c r="N8" s="116"/>
      <c r="O8" s="116"/>
      <c r="P8" s="116"/>
      <c r="Q8" s="116"/>
      <c r="R8" s="117"/>
      <c r="S8" s="118" t="s">
        <v>1</v>
      </c>
      <c r="T8" s="113"/>
      <c r="U8" s="114"/>
    </row>
    <row r="9" spans="1:21" ht="25.5" customHeight="1" x14ac:dyDescent="0.25">
      <c r="A9" s="120" t="s">
        <v>3</v>
      </c>
      <c r="B9" s="121"/>
      <c r="C9" s="121"/>
      <c r="D9" s="121"/>
      <c r="E9" s="121"/>
      <c r="F9" s="121"/>
      <c r="G9" s="121"/>
      <c r="H9" s="121"/>
      <c r="I9" s="122"/>
      <c r="J9" s="9" t="s">
        <v>4</v>
      </c>
      <c r="K9" s="9" t="s">
        <v>5</v>
      </c>
      <c r="L9" s="10"/>
      <c r="M9" s="123" t="s">
        <v>6</v>
      </c>
      <c r="N9" s="121"/>
      <c r="O9" s="122"/>
      <c r="P9" s="123" t="s">
        <v>7</v>
      </c>
      <c r="Q9" s="122"/>
      <c r="R9" s="11" t="s">
        <v>8</v>
      </c>
      <c r="S9" s="124" t="s">
        <v>9</v>
      </c>
      <c r="T9" s="121"/>
      <c r="U9" s="122"/>
    </row>
    <row r="10" spans="1:21" ht="7.7" customHeight="1" x14ac:dyDescent="0.25">
      <c r="A10" s="104" t="s">
        <v>10</v>
      </c>
      <c r="B10" s="71"/>
      <c r="C10" s="71"/>
      <c r="D10" s="71"/>
      <c r="E10" s="71"/>
      <c r="F10" s="71"/>
      <c r="G10" s="71"/>
      <c r="H10" s="71"/>
      <c r="I10" s="72"/>
      <c r="J10" s="12" t="s">
        <v>1</v>
      </c>
      <c r="K10" s="12" t="s">
        <v>1</v>
      </c>
      <c r="L10" s="13"/>
      <c r="M10" s="94" t="s">
        <v>1</v>
      </c>
      <c r="N10" s="87"/>
      <c r="O10" s="105"/>
      <c r="P10" s="125" t="s">
        <v>1</v>
      </c>
      <c r="Q10" s="126"/>
      <c r="R10" s="14" t="s">
        <v>1</v>
      </c>
      <c r="S10" s="94" t="s">
        <v>1</v>
      </c>
      <c r="T10" s="87"/>
      <c r="U10" s="75"/>
    </row>
    <row r="11" spans="1:21" ht="7.7" customHeight="1" x14ac:dyDescent="0.25">
      <c r="A11" s="93" t="s">
        <v>11</v>
      </c>
      <c r="B11" s="71"/>
      <c r="C11" s="71"/>
      <c r="D11" s="71"/>
      <c r="E11" s="71"/>
      <c r="F11" s="71"/>
      <c r="G11" s="71"/>
      <c r="H11" s="71"/>
      <c r="I11" s="72"/>
      <c r="J11" s="12">
        <v>1398763356</v>
      </c>
      <c r="K11" s="12">
        <v>0</v>
      </c>
      <c r="L11" s="13"/>
      <c r="M11" s="94">
        <f>J11+K11</f>
        <v>1398763356</v>
      </c>
      <c r="N11" s="87"/>
      <c r="O11" s="105"/>
      <c r="P11" s="15">
        <v>1406514701.75</v>
      </c>
      <c r="Q11" s="16">
        <v>1213723159.2</v>
      </c>
      <c r="R11" s="16">
        <v>1213723159.2</v>
      </c>
      <c r="S11" s="108">
        <f>R11-J11</f>
        <v>-185040196.79999995</v>
      </c>
      <c r="T11" s="87"/>
      <c r="U11" s="75"/>
    </row>
    <row r="12" spans="1:21" ht="7.7" customHeight="1" x14ac:dyDescent="0.25">
      <c r="A12" s="93" t="s">
        <v>12</v>
      </c>
      <c r="B12" s="71"/>
      <c r="C12" s="71"/>
      <c r="D12" s="71"/>
      <c r="E12" s="71"/>
      <c r="F12" s="71"/>
      <c r="G12" s="71"/>
      <c r="H12" s="71"/>
      <c r="I12" s="72"/>
      <c r="J12" s="12">
        <v>0</v>
      </c>
      <c r="K12" s="12">
        <v>0</v>
      </c>
      <c r="L12" s="13"/>
      <c r="M12" s="94">
        <v>0</v>
      </c>
      <c r="N12" s="87"/>
      <c r="O12" s="105"/>
      <c r="P12" s="15">
        <v>0</v>
      </c>
      <c r="Q12" s="16">
        <v>0</v>
      </c>
      <c r="R12" s="12">
        <v>0</v>
      </c>
      <c r="S12" s="108">
        <v>0</v>
      </c>
      <c r="T12" s="87"/>
      <c r="U12" s="75"/>
    </row>
    <row r="13" spans="1:21" ht="7.7" customHeight="1" x14ac:dyDescent="0.25">
      <c r="A13" s="93" t="s">
        <v>13</v>
      </c>
      <c r="B13" s="71"/>
      <c r="C13" s="71"/>
      <c r="D13" s="71"/>
      <c r="E13" s="71"/>
      <c r="F13" s="71"/>
      <c r="G13" s="71"/>
      <c r="H13" s="71"/>
      <c r="I13" s="72"/>
      <c r="J13" s="12">
        <v>0</v>
      </c>
      <c r="K13" s="12">
        <v>0</v>
      </c>
      <c r="L13" s="13"/>
      <c r="M13" s="94">
        <v>0</v>
      </c>
      <c r="N13" s="87"/>
      <c r="O13" s="105"/>
      <c r="P13" s="15">
        <v>0</v>
      </c>
      <c r="Q13" s="16">
        <v>0</v>
      </c>
      <c r="R13" s="12">
        <v>0</v>
      </c>
      <c r="S13" s="108">
        <v>0</v>
      </c>
      <c r="T13" s="87"/>
      <c r="U13" s="75"/>
    </row>
    <row r="14" spans="1:21" ht="7.7" customHeight="1" x14ac:dyDescent="0.25">
      <c r="A14" s="93" t="s">
        <v>14</v>
      </c>
      <c r="B14" s="71"/>
      <c r="C14" s="71"/>
      <c r="D14" s="71"/>
      <c r="E14" s="71"/>
      <c r="F14" s="71"/>
      <c r="G14" s="71"/>
      <c r="H14" s="71"/>
      <c r="I14" s="72"/>
      <c r="J14" s="12">
        <v>572104451</v>
      </c>
      <c r="K14" s="12">
        <v>0</v>
      </c>
      <c r="L14" s="13"/>
      <c r="M14" s="94">
        <f t="shared" ref="M14:M35" si="0">J14+K14</f>
        <v>572104451</v>
      </c>
      <c r="N14" s="87"/>
      <c r="O14" s="105"/>
      <c r="P14" s="15">
        <v>439841775.63999999</v>
      </c>
      <c r="Q14" s="16">
        <v>337201710.18000007</v>
      </c>
      <c r="R14" s="16">
        <v>337201710.18000007</v>
      </c>
      <c r="S14" s="127">
        <f>R14-J14</f>
        <v>-234902740.81999993</v>
      </c>
      <c r="T14" s="128"/>
      <c r="U14" s="108"/>
    </row>
    <row r="15" spans="1:21" ht="7.7" customHeight="1" x14ac:dyDescent="0.25">
      <c r="A15" s="93" t="s">
        <v>15</v>
      </c>
      <c r="B15" s="71"/>
      <c r="C15" s="71"/>
      <c r="D15" s="71"/>
      <c r="E15" s="71"/>
      <c r="F15" s="71"/>
      <c r="G15" s="71"/>
      <c r="H15" s="71"/>
      <c r="I15" s="72"/>
      <c r="J15" s="12">
        <v>67708620</v>
      </c>
      <c r="K15" s="12">
        <v>44252680.18</v>
      </c>
      <c r="L15" s="13"/>
      <c r="M15" s="94">
        <f t="shared" si="0"/>
        <v>111961300.18000001</v>
      </c>
      <c r="N15" s="87"/>
      <c r="O15" s="105"/>
      <c r="P15" s="15">
        <v>118189318.29000001</v>
      </c>
      <c r="Q15" s="16">
        <v>111799468.54000001</v>
      </c>
      <c r="R15" s="16">
        <v>111799468.54000001</v>
      </c>
      <c r="S15" s="127">
        <f>R15-J15</f>
        <v>44090848.540000007</v>
      </c>
      <c r="T15" s="128"/>
      <c r="U15" s="108"/>
    </row>
    <row r="16" spans="1:21" ht="7.7" customHeight="1" x14ac:dyDescent="0.25">
      <c r="A16" s="93" t="s">
        <v>16</v>
      </c>
      <c r="B16" s="71"/>
      <c r="C16" s="71"/>
      <c r="D16" s="71"/>
      <c r="E16" s="71"/>
      <c r="F16" s="71"/>
      <c r="G16" s="71"/>
      <c r="H16" s="71"/>
      <c r="I16" s="72"/>
      <c r="J16" s="12">
        <v>21173193</v>
      </c>
      <c r="K16" s="12">
        <v>23509919.5</v>
      </c>
      <c r="L16" s="13"/>
      <c r="M16" s="94">
        <f t="shared" si="0"/>
        <v>44683112.5</v>
      </c>
      <c r="N16" s="87"/>
      <c r="O16" s="105"/>
      <c r="P16" s="15">
        <v>159666305.55000001</v>
      </c>
      <c r="Q16" s="16">
        <v>42419127.100000001</v>
      </c>
      <c r="R16" s="16">
        <v>42404993.899999999</v>
      </c>
      <c r="S16" s="127">
        <f>R16-J16</f>
        <v>21231800.899999999</v>
      </c>
      <c r="T16" s="128"/>
      <c r="U16" s="108"/>
    </row>
    <row r="17" spans="1:21" ht="7.7" customHeight="1" x14ac:dyDescent="0.25">
      <c r="A17" s="93" t="s">
        <v>17</v>
      </c>
      <c r="B17" s="71"/>
      <c r="C17" s="71"/>
      <c r="D17" s="71"/>
      <c r="E17" s="71"/>
      <c r="F17" s="71"/>
      <c r="G17" s="71"/>
      <c r="H17" s="71"/>
      <c r="I17" s="72"/>
      <c r="J17" s="12">
        <v>0</v>
      </c>
      <c r="K17" s="12">
        <v>0</v>
      </c>
      <c r="L17" s="13"/>
      <c r="M17" s="94">
        <f t="shared" si="0"/>
        <v>0</v>
      </c>
      <c r="N17" s="87"/>
      <c r="O17" s="105"/>
      <c r="P17" s="15">
        <v>0</v>
      </c>
      <c r="Q17" s="16">
        <v>0</v>
      </c>
      <c r="R17" s="12">
        <v>0</v>
      </c>
      <c r="S17" s="108">
        <v>0</v>
      </c>
      <c r="T17" s="87"/>
      <c r="U17" s="75"/>
    </row>
    <row r="18" spans="1:21" ht="7.7" customHeight="1" x14ac:dyDescent="0.25">
      <c r="A18" s="93" t="s">
        <v>18</v>
      </c>
      <c r="B18" s="71"/>
      <c r="C18" s="71"/>
      <c r="D18" s="71"/>
      <c r="E18" s="71"/>
      <c r="F18" s="71"/>
      <c r="G18" s="71"/>
      <c r="H18" s="71"/>
      <c r="I18" s="72"/>
      <c r="J18" s="12">
        <f>SUM(J19:J29)</f>
        <v>8654096392</v>
      </c>
      <c r="K18" s="12">
        <f>SUM(K19:K29)</f>
        <v>738725789</v>
      </c>
      <c r="L18" s="13"/>
      <c r="M18" s="94">
        <f t="shared" si="0"/>
        <v>9392822181</v>
      </c>
      <c r="N18" s="87"/>
      <c r="O18" s="105"/>
      <c r="P18" s="15">
        <v>8641962942</v>
      </c>
      <c r="Q18" s="12">
        <f>SUM(Q19:Q29)</f>
        <v>6685566814</v>
      </c>
      <c r="R18" s="12">
        <f>SUM(R19:R29)</f>
        <v>6685566814</v>
      </c>
      <c r="S18" s="108">
        <f>R18-J18</f>
        <v>-1968529578</v>
      </c>
      <c r="T18" s="87"/>
      <c r="U18" s="75"/>
    </row>
    <row r="19" spans="1:21" ht="7.7" customHeight="1" x14ac:dyDescent="0.25">
      <c r="A19" s="70" t="s">
        <v>19</v>
      </c>
      <c r="B19" s="71"/>
      <c r="C19" s="71"/>
      <c r="D19" s="71"/>
      <c r="E19" s="71"/>
      <c r="F19" s="71"/>
      <c r="G19" s="71"/>
      <c r="H19" s="71"/>
      <c r="I19" s="72"/>
      <c r="J19" s="17">
        <v>5433110665</v>
      </c>
      <c r="K19" s="64">
        <v>160712583</v>
      </c>
      <c r="L19" s="13"/>
      <c r="M19" s="74">
        <f t="shared" si="0"/>
        <v>5593823248</v>
      </c>
      <c r="N19" s="87"/>
      <c r="O19" s="105"/>
      <c r="P19" s="19">
        <v>5291230024</v>
      </c>
      <c r="Q19" s="17">
        <v>3924167721</v>
      </c>
      <c r="R19" s="17">
        <v>3924167721</v>
      </c>
      <c r="S19" s="98">
        <f t="shared" ref="S19:S24" si="1">R19-J19</f>
        <v>-1508942944</v>
      </c>
      <c r="T19" s="87"/>
      <c r="U19" s="75"/>
    </row>
    <row r="20" spans="1:21" ht="7.7" customHeight="1" x14ac:dyDescent="0.25">
      <c r="A20" s="70" t="s">
        <v>20</v>
      </c>
      <c r="B20" s="71"/>
      <c r="C20" s="71"/>
      <c r="D20" s="71"/>
      <c r="E20" s="71"/>
      <c r="F20" s="71"/>
      <c r="G20" s="71"/>
      <c r="H20" s="71"/>
      <c r="I20" s="72"/>
      <c r="J20" s="17">
        <v>373863353</v>
      </c>
      <c r="K20" s="17">
        <v>-7227705</v>
      </c>
      <c r="L20" s="13"/>
      <c r="M20" s="74">
        <f t="shared" si="0"/>
        <v>366635648</v>
      </c>
      <c r="N20" s="87"/>
      <c r="O20" s="105"/>
      <c r="P20" s="19">
        <v>339727288</v>
      </c>
      <c r="Q20" s="17">
        <v>256345210</v>
      </c>
      <c r="R20" s="17">
        <v>256345210</v>
      </c>
      <c r="S20" s="98">
        <f t="shared" si="1"/>
        <v>-117518143</v>
      </c>
      <c r="T20" s="87"/>
      <c r="U20" s="75"/>
    </row>
    <row r="21" spans="1:21" ht="7.7" customHeight="1" x14ac:dyDescent="0.25">
      <c r="A21" s="70" t="s">
        <v>21</v>
      </c>
      <c r="B21" s="71"/>
      <c r="C21" s="71"/>
      <c r="D21" s="71"/>
      <c r="E21" s="71"/>
      <c r="F21" s="71"/>
      <c r="G21" s="71"/>
      <c r="H21" s="71"/>
      <c r="I21" s="72"/>
      <c r="J21" s="17">
        <v>243940589</v>
      </c>
      <c r="K21" s="17">
        <v>326550</v>
      </c>
      <c r="L21" s="13"/>
      <c r="M21" s="74">
        <f t="shared" si="0"/>
        <v>244267139</v>
      </c>
      <c r="N21" s="87"/>
      <c r="O21" s="105"/>
      <c r="P21" s="19">
        <v>226047139</v>
      </c>
      <c r="Q21" s="17">
        <v>174956834</v>
      </c>
      <c r="R21" s="17">
        <v>174956834</v>
      </c>
      <c r="S21" s="98">
        <f t="shared" si="1"/>
        <v>-68983755</v>
      </c>
      <c r="T21" s="87"/>
      <c r="U21" s="75"/>
    </row>
    <row r="22" spans="1:21" ht="7.7" customHeight="1" x14ac:dyDescent="0.25">
      <c r="A22" s="70" t="s">
        <v>22</v>
      </c>
      <c r="B22" s="71"/>
      <c r="C22" s="71"/>
      <c r="D22" s="71"/>
      <c r="E22" s="71"/>
      <c r="F22" s="71"/>
      <c r="G22" s="71"/>
      <c r="H22" s="71"/>
      <c r="I22" s="72"/>
      <c r="J22" s="17">
        <v>0</v>
      </c>
      <c r="K22" s="17">
        <v>0</v>
      </c>
      <c r="L22" s="13"/>
      <c r="M22" s="74">
        <f t="shared" si="0"/>
        <v>0</v>
      </c>
      <c r="N22" s="87"/>
      <c r="O22" s="105"/>
      <c r="P22" s="19">
        <v>0</v>
      </c>
      <c r="Q22" s="17">
        <v>0</v>
      </c>
      <c r="R22" s="17">
        <v>0</v>
      </c>
      <c r="S22" s="98">
        <f t="shared" si="1"/>
        <v>0</v>
      </c>
      <c r="T22" s="87"/>
      <c r="U22" s="75"/>
    </row>
    <row r="23" spans="1:21" ht="7.7" customHeight="1" x14ac:dyDescent="0.25">
      <c r="A23" s="70" t="s">
        <v>23</v>
      </c>
      <c r="B23" s="71"/>
      <c r="C23" s="71"/>
      <c r="D23" s="71"/>
      <c r="E23" s="71"/>
      <c r="F23" s="71"/>
      <c r="G23" s="71"/>
      <c r="H23" s="71"/>
      <c r="I23" s="72"/>
      <c r="J23" s="17">
        <v>1811315967</v>
      </c>
      <c r="K23" s="17">
        <v>-86</v>
      </c>
      <c r="L23" s="13"/>
      <c r="M23" s="74">
        <f t="shared" si="0"/>
        <v>1811315881</v>
      </c>
      <c r="N23" s="87"/>
      <c r="O23" s="105"/>
      <c r="P23" s="19">
        <v>1844156187</v>
      </c>
      <c r="Q23" s="17">
        <v>1380990417</v>
      </c>
      <c r="R23" s="17">
        <v>1380990417</v>
      </c>
      <c r="S23" s="98">
        <f t="shared" si="1"/>
        <v>-430325550</v>
      </c>
      <c r="T23" s="87"/>
      <c r="U23" s="75"/>
    </row>
    <row r="24" spans="1:21" ht="7.7" customHeight="1" x14ac:dyDescent="0.25">
      <c r="A24" s="70" t="s">
        <v>24</v>
      </c>
      <c r="B24" s="71"/>
      <c r="C24" s="71"/>
      <c r="D24" s="71"/>
      <c r="E24" s="71"/>
      <c r="F24" s="71"/>
      <c r="G24" s="71"/>
      <c r="H24" s="71"/>
      <c r="I24" s="72"/>
      <c r="J24" s="17">
        <v>65206989</v>
      </c>
      <c r="K24" s="18">
        <v>-580037</v>
      </c>
      <c r="L24" s="13"/>
      <c r="M24" s="74">
        <f t="shared" si="0"/>
        <v>64626952</v>
      </c>
      <c r="N24" s="87"/>
      <c r="O24" s="105"/>
      <c r="P24" s="19">
        <v>55983786</v>
      </c>
      <c r="Q24" s="17">
        <v>35432931</v>
      </c>
      <c r="R24" s="17">
        <v>35432931</v>
      </c>
      <c r="S24" s="98">
        <f t="shared" si="1"/>
        <v>-29774058</v>
      </c>
      <c r="T24" s="87"/>
      <c r="U24" s="75"/>
    </row>
    <row r="25" spans="1:21" ht="7.7" customHeight="1" x14ac:dyDescent="0.25">
      <c r="A25" s="70" t="s">
        <v>25</v>
      </c>
      <c r="B25" s="71"/>
      <c r="C25" s="71"/>
      <c r="D25" s="71"/>
      <c r="E25" s="71"/>
      <c r="F25" s="71"/>
      <c r="G25" s="71"/>
      <c r="H25" s="71"/>
      <c r="I25" s="72"/>
      <c r="J25" s="17">
        <v>0</v>
      </c>
      <c r="K25" s="17">
        <v>0</v>
      </c>
      <c r="L25" s="13"/>
      <c r="M25" s="74">
        <f t="shared" si="0"/>
        <v>0</v>
      </c>
      <c r="N25" s="87"/>
      <c r="O25" s="105"/>
      <c r="P25" s="19">
        <v>0</v>
      </c>
      <c r="Q25" s="17">
        <v>0</v>
      </c>
      <c r="R25" s="17">
        <v>0</v>
      </c>
      <c r="S25" s="98">
        <v>0</v>
      </c>
      <c r="T25" s="87"/>
      <c r="U25" s="75"/>
    </row>
    <row r="26" spans="1:21" ht="7.7" customHeight="1" x14ac:dyDescent="0.25">
      <c r="A26" s="70" t="s">
        <v>26</v>
      </c>
      <c r="B26" s="71"/>
      <c r="C26" s="71"/>
      <c r="D26" s="71"/>
      <c r="E26" s="71"/>
      <c r="F26" s="71"/>
      <c r="G26" s="71"/>
      <c r="H26" s="71"/>
      <c r="I26" s="72"/>
      <c r="J26" s="17">
        <v>0</v>
      </c>
      <c r="K26" s="17">
        <v>0</v>
      </c>
      <c r="L26" s="13"/>
      <c r="M26" s="74">
        <f t="shared" si="0"/>
        <v>0</v>
      </c>
      <c r="N26" s="87"/>
      <c r="O26" s="105"/>
      <c r="P26" s="19">
        <v>0</v>
      </c>
      <c r="Q26" s="17">
        <v>0</v>
      </c>
      <c r="R26" s="17">
        <v>0</v>
      </c>
      <c r="S26" s="98">
        <v>0</v>
      </c>
      <c r="T26" s="87"/>
      <c r="U26" s="75"/>
    </row>
    <row r="27" spans="1:21" ht="7.7" customHeight="1" x14ac:dyDescent="0.25">
      <c r="A27" s="70" t="s">
        <v>27</v>
      </c>
      <c r="B27" s="71"/>
      <c r="C27" s="71"/>
      <c r="D27" s="71"/>
      <c r="E27" s="71"/>
      <c r="F27" s="71"/>
      <c r="G27" s="71"/>
      <c r="H27" s="71"/>
      <c r="I27" s="72"/>
      <c r="J27" s="17">
        <v>201658829</v>
      </c>
      <c r="K27" s="18">
        <v>-1</v>
      </c>
      <c r="L27" s="13"/>
      <c r="M27" s="74">
        <f t="shared" si="0"/>
        <v>201658828</v>
      </c>
      <c r="N27" s="87"/>
      <c r="O27" s="105"/>
      <c r="P27" s="19">
        <v>193495389</v>
      </c>
      <c r="Q27" s="17">
        <v>114764707</v>
      </c>
      <c r="R27" s="17">
        <v>114764707</v>
      </c>
      <c r="S27" s="98">
        <f>R27-J27</f>
        <v>-86894122</v>
      </c>
      <c r="T27" s="87"/>
      <c r="U27" s="75"/>
    </row>
    <row r="28" spans="1:21" ht="7.7" customHeight="1" x14ac:dyDescent="0.25">
      <c r="A28" s="70" t="s">
        <v>28</v>
      </c>
      <c r="B28" s="71"/>
      <c r="C28" s="71"/>
      <c r="D28" s="71"/>
      <c r="E28" s="71"/>
      <c r="F28" s="71"/>
      <c r="G28" s="71"/>
      <c r="H28" s="71"/>
      <c r="I28" s="72"/>
      <c r="J28" s="17">
        <v>525000000</v>
      </c>
      <c r="K28" s="18">
        <v>257894278</v>
      </c>
      <c r="L28" s="13"/>
      <c r="M28" s="74">
        <f t="shared" si="0"/>
        <v>782894278</v>
      </c>
      <c r="N28" s="87"/>
      <c r="O28" s="105"/>
      <c r="P28" s="19">
        <v>691323129</v>
      </c>
      <c r="Q28" s="17">
        <v>471308787</v>
      </c>
      <c r="R28" s="17">
        <v>471308787</v>
      </c>
      <c r="S28" s="98">
        <f>R28-J28</f>
        <v>-53691213</v>
      </c>
      <c r="T28" s="87"/>
      <c r="U28" s="75"/>
    </row>
    <row r="29" spans="1:21" ht="7.7" customHeight="1" x14ac:dyDescent="0.25">
      <c r="A29" s="70" t="s">
        <v>29</v>
      </c>
      <c r="B29" s="71"/>
      <c r="C29" s="71"/>
      <c r="D29" s="71"/>
      <c r="E29" s="71"/>
      <c r="F29" s="71"/>
      <c r="G29" s="71"/>
      <c r="H29" s="71"/>
      <c r="I29" s="72"/>
      <c r="J29" s="17">
        <v>0</v>
      </c>
      <c r="K29" s="64">
        <v>327600207</v>
      </c>
      <c r="L29" s="13"/>
      <c r="M29" s="74">
        <f t="shared" si="0"/>
        <v>327600207</v>
      </c>
      <c r="N29" s="87"/>
      <c r="O29" s="105"/>
      <c r="P29" s="19">
        <v>0</v>
      </c>
      <c r="Q29" s="17">
        <v>327600207</v>
      </c>
      <c r="R29" s="17">
        <v>327600207</v>
      </c>
      <c r="S29" s="98">
        <f>R29-J29</f>
        <v>327600207</v>
      </c>
      <c r="T29" s="87"/>
      <c r="U29" s="75"/>
    </row>
    <row r="30" spans="1:21" ht="7.7" customHeight="1" x14ac:dyDescent="0.25">
      <c r="A30" s="93" t="s">
        <v>30</v>
      </c>
      <c r="B30" s="71"/>
      <c r="C30" s="71"/>
      <c r="D30" s="71"/>
      <c r="E30" s="71"/>
      <c r="F30" s="71"/>
      <c r="G30" s="71"/>
      <c r="H30" s="71"/>
      <c r="I30" s="72"/>
      <c r="J30" s="12">
        <f>SUM(J31:J35)</f>
        <v>158683350</v>
      </c>
      <c r="K30" s="20">
        <f>SUM(K31:K35)</f>
        <v>6539210</v>
      </c>
      <c r="L30" s="13"/>
      <c r="M30" s="94">
        <f t="shared" si="0"/>
        <v>165222560</v>
      </c>
      <c r="N30" s="87"/>
      <c r="O30" s="105"/>
      <c r="P30" s="15">
        <v>222458505.68000001</v>
      </c>
      <c r="Q30" s="16">
        <f>SUM(Q31:Q35)</f>
        <v>105959884.91</v>
      </c>
      <c r="R30" s="16">
        <f>SUM(R31:R35)</f>
        <v>105959884.91</v>
      </c>
      <c r="S30" s="108">
        <f t="shared" ref="S30:S35" si="2">R30-J30</f>
        <v>-52723465.090000004</v>
      </c>
      <c r="T30" s="87"/>
      <c r="U30" s="75"/>
    </row>
    <row r="31" spans="1:21" ht="7.7" customHeight="1" x14ac:dyDescent="0.25">
      <c r="A31" s="70" t="s">
        <v>31</v>
      </c>
      <c r="B31" s="71"/>
      <c r="C31" s="71"/>
      <c r="D31" s="71"/>
      <c r="E31" s="71"/>
      <c r="F31" s="71"/>
      <c r="G31" s="71"/>
      <c r="H31" s="71"/>
      <c r="I31" s="72"/>
      <c r="J31" s="17">
        <v>0</v>
      </c>
      <c r="K31" s="17">
        <v>0</v>
      </c>
      <c r="L31" s="13"/>
      <c r="M31" s="74">
        <f t="shared" si="0"/>
        <v>0</v>
      </c>
      <c r="N31" s="87"/>
      <c r="O31" s="105"/>
      <c r="P31" s="19">
        <v>1875</v>
      </c>
      <c r="Q31" s="17">
        <v>0</v>
      </c>
      <c r="R31" s="17">
        <v>0</v>
      </c>
      <c r="S31" s="108">
        <f t="shared" si="2"/>
        <v>0</v>
      </c>
      <c r="T31" s="87"/>
      <c r="U31" s="75"/>
    </row>
    <row r="32" spans="1:21" ht="7.7" customHeight="1" x14ac:dyDescent="0.25">
      <c r="A32" s="70" t="s">
        <v>32</v>
      </c>
      <c r="B32" s="71"/>
      <c r="C32" s="71"/>
      <c r="D32" s="71"/>
      <c r="E32" s="71"/>
      <c r="F32" s="71"/>
      <c r="G32" s="71"/>
      <c r="H32" s="71"/>
      <c r="I32" s="72"/>
      <c r="J32" s="17">
        <v>13638673</v>
      </c>
      <c r="K32" s="17">
        <v>-1</v>
      </c>
      <c r="L32" s="13"/>
      <c r="M32" s="74">
        <f t="shared" si="0"/>
        <v>13638672</v>
      </c>
      <c r="N32" s="87"/>
      <c r="O32" s="105"/>
      <c r="P32" s="19">
        <v>12537803</v>
      </c>
      <c r="Q32" s="63">
        <v>10229004</v>
      </c>
      <c r="R32" s="17">
        <v>10229004</v>
      </c>
      <c r="S32" s="98">
        <f t="shared" si="2"/>
        <v>-3409669</v>
      </c>
      <c r="T32" s="87"/>
      <c r="U32" s="75"/>
    </row>
    <row r="33" spans="1:25" ht="7.7" customHeight="1" x14ac:dyDescent="0.25">
      <c r="A33" s="70" t="s">
        <v>33</v>
      </c>
      <c r="B33" s="71"/>
      <c r="C33" s="71"/>
      <c r="D33" s="71"/>
      <c r="E33" s="71"/>
      <c r="F33" s="71"/>
      <c r="G33" s="71"/>
      <c r="H33" s="71"/>
      <c r="I33" s="72"/>
      <c r="J33" s="17">
        <v>46673766</v>
      </c>
      <c r="K33" s="18">
        <v>6539212</v>
      </c>
      <c r="L33" s="13"/>
      <c r="M33" s="74">
        <f t="shared" si="0"/>
        <v>53212978</v>
      </c>
      <c r="N33" s="87"/>
      <c r="O33" s="105"/>
      <c r="P33" s="19">
        <v>42199543</v>
      </c>
      <c r="Q33" s="63">
        <v>27265393</v>
      </c>
      <c r="R33" s="17">
        <v>27265393</v>
      </c>
      <c r="S33" s="98">
        <f t="shared" si="2"/>
        <v>-19408373</v>
      </c>
      <c r="T33" s="87"/>
      <c r="U33" s="75"/>
    </row>
    <row r="34" spans="1:25" ht="7.7" customHeight="1" x14ac:dyDescent="0.25">
      <c r="A34" s="70" t="s">
        <v>34</v>
      </c>
      <c r="B34" s="71"/>
      <c r="C34" s="71"/>
      <c r="D34" s="71"/>
      <c r="E34" s="71"/>
      <c r="F34" s="71"/>
      <c r="G34" s="71"/>
      <c r="H34" s="71"/>
      <c r="I34" s="72"/>
      <c r="J34" s="17">
        <v>14626304</v>
      </c>
      <c r="K34" s="18">
        <v>-1</v>
      </c>
      <c r="L34" s="13"/>
      <c r="M34" s="74">
        <f t="shared" si="0"/>
        <v>14626303</v>
      </c>
      <c r="N34" s="87"/>
      <c r="O34" s="105"/>
      <c r="P34" s="19">
        <v>18121105</v>
      </c>
      <c r="Q34" s="63">
        <v>11325525</v>
      </c>
      <c r="R34" s="17">
        <v>11325525</v>
      </c>
      <c r="S34" s="98">
        <f t="shared" si="2"/>
        <v>-3300779</v>
      </c>
      <c r="T34" s="87"/>
      <c r="U34" s="75"/>
    </row>
    <row r="35" spans="1:25" ht="7.7" customHeight="1" x14ac:dyDescent="0.25">
      <c r="A35" s="70" t="s">
        <v>35</v>
      </c>
      <c r="B35" s="71"/>
      <c r="C35" s="71"/>
      <c r="D35" s="71"/>
      <c r="E35" s="71"/>
      <c r="F35" s="71"/>
      <c r="G35" s="71"/>
      <c r="H35" s="71"/>
      <c r="I35" s="72"/>
      <c r="J35" s="17">
        <v>83744607</v>
      </c>
      <c r="K35" s="17">
        <v>0</v>
      </c>
      <c r="L35" s="13"/>
      <c r="M35" s="74">
        <f t="shared" si="0"/>
        <v>83744607</v>
      </c>
      <c r="N35" s="87"/>
      <c r="O35" s="105"/>
      <c r="P35" s="19">
        <v>149598179.68000001</v>
      </c>
      <c r="Q35" s="17">
        <f>105959884.91-Q32-Q33-Q34</f>
        <v>57139962.909999996</v>
      </c>
      <c r="R35" s="17">
        <v>57139962.909999996</v>
      </c>
      <c r="S35" s="98">
        <f t="shared" si="2"/>
        <v>-26604644.090000004</v>
      </c>
      <c r="T35" s="87"/>
      <c r="U35" s="75"/>
    </row>
    <row r="36" spans="1:25" ht="7.7" customHeight="1" x14ac:dyDescent="0.25">
      <c r="A36" s="93" t="s">
        <v>36</v>
      </c>
      <c r="B36" s="71"/>
      <c r="C36" s="71"/>
      <c r="D36" s="71"/>
      <c r="E36" s="71"/>
      <c r="F36" s="71"/>
      <c r="G36" s="71"/>
      <c r="H36" s="71"/>
      <c r="I36" s="72"/>
      <c r="J36" s="12">
        <v>0</v>
      </c>
      <c r="K36" s="12">
        <v>0</v>
      </c>
      <c r="L36" s="13"/>
      <c r="M36" s="94">
        <v>0</v>
      </c>
      <c r="N36" s="87"/>
      <c r="O36" s="105"/>
      <c r="P36" s="15">
        <v>0</v>
      </c>
      <c r="Q36" s="12">
        <v>0</v>
      </c>
      <c r="R36" s="12">
        <v>0</v>
      </c>
      <c r="S36" s="108">
        <v>0</v>
      </c>
      <c r="T36" s="87"/>
      <c r="U36" s="75"/>
      <c r="Y36" s="4" t="s">
        <v>37</v>
      </c>
    </row>
    <row r="37" spans="1:25" ht="7.7" customHeight="1" x14ac:dyDescent="0.25">
      <c r="A37" s="93" t="s">
        <v>38</v>
      </c>
      <c r="B37" s="71"/>
      <c r="C37" s="71"/>
      <c r="D37" s="71"/>
      <c r="E37" s="71"/>
      <c r="F37" s="71"/>
      <c r="G37" s="71"/>
      <c r="H37" s="71"/>
      <c r="I37" s="72"/>
      <c r="J37" s="12">
        <v>0</v>
      </c>
      <c r="K37" s="12">
        <f>K38</f>
        <v>2226974.15</v>
      </c>
      <c r="L37" s="13"/>
      <c r="M37" s="94">
        <f>J37+K37</f>
        <v>2226974.15</v>
      </c>
      <c r="N37" s="87"/>
      <c r="O37" s="105"/>
      <c r="P37" s="15">
        <f>P38</f>
        <v>154186192.19999999</v>
      </c>
      <c r="Q37" s="16">
        <f>Q38</f>
        <v>2226974.15</v>
      </c>
      <c r="R37" s="12">
        <f>R38</f>
        <v>2226974.15</v>
      </c>
      <c r="S37" s="108">
        <f>R37-J37</f>
        <v>2226974.15</v>
      </c>
      <c r="T37" s="87"/>
      <c r="U37" s="75"/>
      <c r="W37" s="21"/>
    </row>
    <row r="38" spans="1:25" ht="7.7" customHeight="1" x14ac:dyDescent="0.25">
      <c r="A38" s="70" t="s">
        <v>39</v>
      </c>
      <c r="B38" s="71"/>
      <c r="C38" s="71"/>
      <c r="D38" s="71"/>
      <c r="E38" s="71"/>
      <c r="F38" s="71"/>
      <c r="G38" s="71"/>
      <c r="H38" s="71"/>
      <c r="I38" s="72"/>
      <c r="J38" s="17">
        <v>0</v>
      </c>
      <c r="K38" s="63">
        <f>488174.15+1738800</f>
        <v>2226974.15</v>
      </c>
      <c r="L38" s="13"/>
      <c r="M38" s="74">
        <f>J38+K38</f>
        <v>2226974.15</v>
      </c>
      <c r="N38" s="87"/>
      <c r="O38" s="105"/>
      <c r="P38" s="19">
        <f>1615132.2+152571060</f>
        <v>154186192.19999999</v>
      </c>
      <c r="Q38" s="17">
        <v>2226974.15</v>
      </c>
      <c r="R38" s="17">
        <v>2226974.15</v>
      </c>
      <c r="S38" s="108">
        <f>R38-J38</f>
        <v>2226974.15</v>
      </c>
      <c r="T38" s="87"/>
      <c r="U38" s="75"/>
    </row>
    <row r="39" spans="1:25" ht="7.7" customHeight="1" x14ac:dyDescent="0.25">
      <c r="A39" s="93" t="s">
        <v>40</v>
      </c>
      <c r="B39" s="71"/>
      <c r="C39" s="71"/>
      <c r="D39" s="71"/>
      <c r="E39" s="71"/>
      <c r="F39" s="71"/>
      <c r="G39" s="71"/>
      <c r="H39" s="71"/>
      <c r="I39" s="72"/>
      <c r="J39" s="12">
        <v>0</v>
      </c>
      <c r="K39" s="12">
        <v>0</v>
      </c>
      <c r="L39" s="13"/>
      <c r="M39" s="94">
        <v>0</v>
      </c>
      <c r="N39" s="87"/>
      <c r="O39" s="105"/>
      <c r="P39" s="15">
        <v>0</v>
      </c>
      <c r="Q39" s="16">
        <v>0</v>
      </c>
      <c r="R39" s="12">
        <v>0</v>
      </c>
      <c r="S39" s="98">
        <f>R39-J39</f>
        <v>0</v>
      </c>
      <c r="T39" s="87"/>
      <c r="U39" s="75"/>
    </row>
    <row r="40" spans="1:25" ht="7.7" customHeight="1" x14ac:dyDescent="0.25">
      <c r="A40" s="70" t="s">
        <v>41</v>
      </c>
      <c r="B40" s="71"/>
      <c r="C40" s="71"/>
      <c r="D40" s="71"/>
      <c r="E40" s="71"/>
      <c r="F40" s="71"/>
      <c r="G40" s="71"/>
      <c r="H40" s="71"/>
      <c r="I40" s="72"/>
      <c r="J40" s="17">
        <v>0</v>
      </c>
      <c r="K40" s="17">
        <v>0</v>
      </c>
      <c r="L40" s="13"/>
      <c r="M40" s="74">
        <v>0</v>
      </c>
      <c r="N40" s="87"/>
      <c r="O40" s="105"/>
      <c r="P40" s="19">
        <v>0</v>
      </c>
      <c r="Q40" s="22">
        <v>0</v>
      </c>
      <c r="R40" s="17">
        <v>0</v>
      </c>
      <c r="S40" s="74">
        <v>0</v>
      </c>
      <c r="T40" s="87"/>
      <c r="U40" s="75"/>
    </row>
    <row r="41" spans="1:25" ht="7.7" customHeight="1" x14ac:dyDescent="0.25">
      <c r="A41" s="70" t="s">
        <v>42</v>
      </c>
      <c r="B41" s="71"/>
      <c r="C41" s="71"/>
      <c r="D41" s="71"/>
      <c r="E41" s="71"/>
      <c r="F41" s="71"/>
      <c r="G41" s="71"/>
      <c r="H41" s="71"/>
      <c r="I41" s="72"/>
      <c r="J41" s="17">
        <v>0</v>
      </c>
      <c r="K41" s="17">
        <v>0</v>
      </c>
      <c r="L41" s="13"/>
      <c r="M41" s="74">
        <v>0</v>
      </c>
      <c r="N41" s="87"/>
      <c r="O41" s="105"/>
      <c r="P41" s="19">
        <v>0</v>
      </c>
      <c r="Q41" s="22">
        <v>0</v>
      </c>
      <c r="R41" s="17">
        <v>0</v>
      </c>
      <c r="S41" s="74">
        <v>0</v>
      </c>
      <c r="T41" s="87"/>
      <c r="U41" s="75"/>
    </row>
    <row r="42" spans="1:25" ht="7.7" customHeight="1" x14ac:dyDescent="0.25">
      <c r="A42" s="88" t="s">
        <v>43</v>
      </c>
      <c r="B42" s="71"/>
      <c r="C42" s="71"/>
      <c r="D42" s="71"/>
      <c r="E42" s="71"/>
      <c r="F42" s="71"/>
      <c r="G42" s="71"/>
      <c r="H42" s="71"/>
      <c r="I42" s="72"/>
      <c r="J42" s="23">
        <f>SUM(J11+J14+J15+J16+J18+J30+J37)</f>
        <v>10872529362</v>
      </c>
      <c r="K42" s="23">
        <f>SUM(K11+K14+K15+K16+K18+K30+K37)</f>
        <v>815254572.83000004</v>
      </c>
      <c r="L42" s="24"/>
      <c r="M42" s="96">
        <f>J42+K42</f>
        <v>11687783934.83</v>
      </c>
      <c r="N42" s="106"/>
      <c r="O42" s="107"/>
      <c r="P42" s="96">
        <f>Q11+Q14+Q15+Q16+Q18+Q30+Q37</f>
        <v>8498897138.0799999</v>
      </c>
      <c r="Q42" s="107"/>
      <c r="R42" s="23">
        <f>SUM(R11+R14+R15+R16+R18+R30+R37)</f>
        <v>8498883004.8799992</v>
      </c>
      <c r="S42" s="100">
        <f>S11+S14+S15+S16+S18+S30+S37+S39</f>
        <v>-2373646357.1199999</v>
      </c>
      <c r="T42" s="87"/>
      <c r="U42" s="75"/>
    </row>
    <row r="43" spans="1:25" ht="7.7" customHeight="1" x14ac:dyDescent="0.25">
      <c r="A43" s="104" t="s">
        <v>44</v>
      </c>
      <c r="B43" s="71"/>
      <c r="C43" s="71"/>
      <c r="D43" s="71"/>
      <c r="E43" s="71"/>
      <c r="F43" s="71"/>
      <c r="G43" s="71"/>
      <c r="H43" s="71"/>
      <c r="I43" s="72"/>
      <c r="J43" s="12" t="s">
        <v>1</v>
      </c>
      <c r="K43" s="12"/>
      <c r="L43" s="13"/>
      <c r="M43" s="94" t="s">
        <v>1</v>
      </c>
      <c r="N43" s="87"/>
      <c r="O43" s="75"/>
      <c r="P43" s="94" t="s">
        <v>1</v>
      </c>
      <c r="Q43" s="75"/>
      <c r="R43" s="14" t="s">
        <v>1</v>
      </c>
      <c r="S43" s="94">
        <v>0</v>
      </c>
      <c r="T43" s="87"/>
      <c r="U43" s="75"/>
    </row>
    <row r="44" spans="1:25" ht="7.7" customHeight="1" x14ac:dyDescent="0.25">
      <c r="A44" s="93" t="s">
        <v>45</v>
      </c>
      <c r="B44" s="71"/>
      <c r="C44" s="71"/>
      <c r="D44" s="71"/>
      <c r="E44" s="71"/>
      <c r="F44" s="71"/>
      <c r="G44" s="71"/>
      <c r="H44" s="71"/>
      <c r="I44" s="72"/>
      <c r="J44" s="12" t="s">
        <v>1</v>
      </c>
      <c r="K44" s="12"/>
      <c r="L44" s="13"/>
      <c r="M44" s="94" t="s">
        <v>1</v>
      </c>
      <c r="N44" s="87"/>
      <c r="O44" s="75"/>
      <c r="P44" s="94" t="s">
        <v>1</v>
      </c>
      <c r="Q44" s="75"/>
      <c r="R44" s="14" t="s">
        <v>1</v>
      </c>
      <c r="S44" s="94" t="s">
        <v>1</v>
      </c>
      <c r="T44" s="87"/>
      <c r="U44" s="75"/>
    </row>
    <row r="45" spans="1:25" ht="7.7" customHeight="1" x14ac:dyDescent="0.25">
      <c r="A45" s="93" t="s">
        <v>46</v>
      </c>
      <c r="B45" s="71"/>
      <c r="C45" s="71"/>
      <c r="D45" s="71"/>
      <c r="E45" s="71"/>
      <c r="F45" s="71"/>
      <c r="G45" s="71"/>
      <c r="H45" s="71"/>
      <c r="I45" s="72"/>
      <c r="J45" s="12">
        <f>SUM(J46:J53)</f>
        <v>8866648745</v>
      </c>
      <c r="K45" s="12">
        <f>SUM(K46:K53)</f>
        <v>60676162</v>
      </c>
      <c r="L45" s="13"/>
      <c r="M45" s="99">
        <f>J45+K45</f>
        <v>8927324907</v>
      </c>
      <c r="N45" s="99"/>
      <c r="O45" s="99"/>
      <c r="P45" s="15">
        <f>SUM(P46:P53)</f>
        <v>8046078884.1199999</v>
      </c>
      <c r="Q45" s="16">
        <f>SUM(Q46:Q53)</f>
        <v>6439180472.6300001</v>
      </c>
      <c r="R45" s="12">
        <f>SUM(R46:R53)</f>
        <v>6439180472.6300001</v>
      </c>
      <c r="S45" s="94">
        <f>R45-J45</f>
        <v>-2427468272.3699999</v>
      </c>
      <c r="T45" s="87"/>
      <c r="U45" s="75"/>
    </row>
    <row r="46" spans="1:25" ht="7.7" customHeight="1" x14ac:dyDescent="0.25">
      <c r="A46" s="70" t="s">
        <v>47</v>
      </c>
      <c r="B46" s="71"/>
      <c r="C46" s="71"/>
      <c r="D46" s="71"/>
      <c r="E46" s="71"/>
      <c r="F46" s="71"/>
      <c r="G46" s="71"/>
      <c r="H46" s="71"/>
      <c r="I46" s="72"/>
      <c r="J46" s="17">
        <v>4626908122</v>
      </c>
      <c r="K46" s="18">
        <v>0</v>
      </c>
      <c r="L46" s="13"/>
      <c r="M46" s="73">
        <f t="shared" ref="M46:M69" si="3">J46+K46</f>
        <v>4626908122</v>
      </c>
      <c r="N46" s="73"/>
      <c r="O46" s="73"/>
      <c r="P46" s="19">
        <v>4288574626.46</v>
      </c>
      <c r="Q46" s="17">
        <v>3139832436.23</v>
      </c>
      <c r="R46" s="17">
        <v>3139832436.23</v>
      </c>
      <c r="S46" s="74">
        <f t="shared" ref="S46:S60" si="4">R46-J46</f>
        <v>-1487075685.77</v>
      </c>
      <c r="T46" s="87"/>
      <c r="U46" s="75"/>
    </row>
    <row r="47" spans="1:25" ht="7.7" customHeight="1" x14ac:dyDescent="0.25">
      <c r="A47" s="70" t="s">
        <v>48</v>
      </c>
      <c r="B47" s="71"/>
      <c r="C47" s="71"/>
      <c r="D47" s="71"/>
      <c r="E47" s="71"/>
      <c r="F47" s="71"/>
      <c r="G47" s="71"/>
      <c r="H47" s="71"/>
      <c r="I47" s="72"/>
      <c r="J47" s="17">
        <v>1703669006</v>
      </c>
      <c r="K47" s="18">
        <v>0</v>
      </c>
      <c r="L47" s="13"/>
      <c r="M47" s="73">
        <f t="shared" si="3"/>
        <v>1703669006</v>
      </c>
      <c r="N47" s="73"/>
      <c r="O47" s="73"/>
      <c r="P47" s="19">
        <v>1572138021.71</v>
      </c>
      <c r="Q47" s="17">
        <v>1189915255.4000001</v>
      </c>
      <c r="R47" s="17">
        <v>1189915255.4000001</v>
      </c>
      <c r="S47" s="74">
        <f t="shared" si="4"/>
        <v>-513753750.5999999</v>
      </c>
      <c r="T47" s="87"/>
      <c r="U47" s="75"/>
    </row>
    <row r="48" spans="1:25" ht="7.7" customHeight="1" x14ac:dyDescent="0.25">
      <c r="A48" s="70" t="s">
        <v>49</v>
      </c>
      <c r="B48" s="71"/>
      <c r="C48" s="71"/>
      <c r="D48" s="71"/>
      <c r="E48" s="71"/>
      <c r="F48" s="71"/>
      <c r="G48" s="71"/>
      <c r="H48" s="71"/>
      <c r="I48" s="72"/>
      <c r="J48" s="17">
        <v>934727788</v>
      </c>
      <c r="K48" s="17">
        <v>-10854606</v>
      </c>
      <c r="L48" s="13"/>
      <c r="M48" s="73">
        <f t="shared" si="3"/>
        <v>923873182</v>
      </c>
      <c r="N48" s="73"/>
      <c r="O48" s="73"/>
      <c r="P48" s="19">
        <v>785476572</v>
      </c>
      <c r="Q48" s="17">
        <v>831485862</v>
      </c>
      <c r="R48" s="17">
        <v>831485862</v>
      </c>
      <c r="S48" s="74">
        <f t="shared" si="4"/>
        <v>-103241926</v>
      </c>
      <c r="T48" s="87"/>
      <c r="U48" s="75"/>
    </row>
    <row r="49" spans="1:21" ht="7.7" customHeight="1" x14ac:dyDescent="0.25">
      <c r="A49" s="70" t="s">
        <v>50</v>
      </c>
      <c r="B49" s="71"/>
      <c r="C49" s="71"/>
      <c r="D49" s="71"/>
      <c r="E49" s="71"/>
      <c r="F49" s="71"/>
      <c r="G49" s="71"/>
      <c r="H49" s="71"/>
      <c r="I49" s="72"/>
      <c r="J49" s="17">
        <v>652812688</v>
      </c>
      <c r="K49" s="17">
        <v>1521143</v>
      </c>
      <c r="L49" s="13"/>
      <c r="M49" s="73">
        <f t="shared" si="3"/>
        <v>654333831</v>
      </c>
      <c r="N49" s="73"/>
      <c r="O49" s="73"/>
      <c r="P49" s="19">
        <v>555475951</v>
      </c>
      <c r="Q49" s="17">
        <v>490750371</v>
      </c>
      <c r="R49" s="17">
        <v>490750371</v>
      </c>
      <c r="S49" s="74">
        <f t="shared" si="4"/>
        <v>-162062317</v>
      </c>
      <c r="T49" s="87"/>
      <c r="U49" s="75"/>
    </row>
    <row r="50" spans="1:21" ht="7.7" customHeight="1" x14ac:dyDescent="0.25">
      <c r="A50" s="70" t="s">
        <v>51</v>
      </c>
      <c r="B50" s="71"/>
      <c r="C50" s="71"/>
      <c r="D50" s="71"/>
      <c r="E50" s="71"/>
      <c r="F50" s="71"/>
      <c r="G50" s="71"/>
      <c r="H50" s="71"/>
      <c r="I50" s="72"/>
      <c r="J50" s="17">
        <v>400376301</v>
      </c>
      <c r="K50" s="18">
        <v>61275651</v>
      </c>
      <c r="L50" s="13"/>
      <c r="M50" s="73">
        <f t="shared" si="3"/>
        <v>461651952</v>
      </c>
      <c r="N50" s="73"/>
      <c r="O50" s="73"/>
      <c r="P50" s="19">
        <v>352628160</v>
      </c>
      <c r="Q50" s="17">
        <v>346548780</v>
      </c>
      <c r="R50" s="17">
        <v>346548780</v>
      </c>
      <c r="S50" s="74">
        <f t="shared" si="4"/>
        <v>-53827521</v>
      </c>
      <c r="T50" s="87"/>
      <c r="U50" s="75"/>
    </row>
    <row r="51" spans="1:21" ht="7.7" customHeight="1" x14ac:dyDescent="0.25">
      <c r="A51" s="70" t="s">
        <v>52</v>
      </c>
      <c r="B51" s="71"/>
      <c r="C51" s="71"/>
      <c r="D51" s="71"/>
      <c r="E51" s="71"/>
      <c r="F51" s="71"/>
      <c r="G51" s="71"/>
      <c r="H51" s="71"/>
      <c r="I51" s="72"/>
      <c r="J51" s="17">
        <v>110939582</v>
      </c>
      <c r="K51" s="17">
        <v>0</v>
      </c>
      <c r="L51" s="13"/>
      <c r="M51" s="73">
        <f t="shared" si="3"/>
        <v>110939582</v>
      </c>
      <c r="N51" s="73"/>
      <c r="O51" s="73"/>
      <c r="P51" s="19">
        <v>100133897.95</v>
      </c>
      <c r="Q51" s="17">
        <v>79002337</v>
      </c>
      <c r="R51" s="17">
        <v>79002337</v>
      </c>
      <c r="S51" s="74">
        <f t="shared" si="4"/>
        <v>-31937245</v>
      </c>
      <c r="T51" s="87"/>
      <c r="U51" s="75"/>
    </row>
    <row r="52" spans="1:21" ht="7.7" customHeight="1" x14ac:dyDescent="0.25">
      <c r="A52" s="70" t="s">
        <v>53</v>
      </c>
      <c r="B52" s="71"/>
      <c r="C52" s="71"/>
      <c r="D52" s="71"/>
      <c r="E52" s="71"/>
      <c r="F52" s="71"/>
      <c r="G52" s="71"/>
      <c r="H52" s="71"/>
      <c r="I52" s="72"/>
      <c r="J52" s="17">
        <v>171658496</v>
      </c>
      <c r="K52" s="17">
        <v>11115736</v>
      </c>
      <c r="L52" s="13"/>
      <c r="M52" s="73">
        <f t="shared" si="3"/>
        <v>182774232</v>
      </c>
      <c r="N52" s="73"/>
      <c r="O52" s="73"/>
      <c r="P52" s="19">
        <v>136808717</v>
      </c>
      <c r="Q52" s="17">
        <v>164264181</v>
      </c>
      <c r="R52" s="17">
        <v>164264181</v>
      </c>
      <c r="S52" s="74">
        <f t="shared" si="4"/>
        <v>-7394315</v>
      </c>
      <c r="T52" s="87"/>
      <c r="U52" s="75"/>
    </row>
    <row r="53" spans="1:21" ht="7.7" customHeight="1" x14ac:dyDescent="0.25">
      <c r="A53" s="70" t="s">
        <v>54</v>
      </c>
      <c r="B53" s="71"/>
      <c r="C53" s="71"/>
      <c r="D53" s="71"/>
      <c r="E53" s="71"/>
      <c r="F53" s="71"/>
      <c r="G53" s="71"/>
      <c r="H53" s="71"/>
      <c r="I53" s="72"/>
      <c r="J53" s="17">
        <v>265556762</v>
      </c>
      <c r="K53" s="17">
        <v>-2381762</v>
      </c>
      <c r="L53" s="13"/>
      <c r="M53" s="73">
        <f t="shared" si="3"/>
        <v>263175000</v>
      </c>
      <c r="N53" s="73"/>
      <c r="O53" s="73"/>
      <c r="P53" s="19">
        <v>254842938</v>
      </c>
      <c r="Q53" s="17">
        <v>197381250</v>
      </c>
      <c r="R53" s="17">
        <v>197381250</v>
      </c>
      <c r="S53" s="74">
        <f t="shared" si="4"/>
        <v>-68175512</v>
      </c>
      <c r="T53" s="87"/>
      <c r="U53" s="75"/>
    </row>
    <row r="54" spans="1:21" ht="7.7" customHeight="1" x14ac:dyDescent="0.25">
      <c r="A54" s="93" t="s">
        <v>55</v>
      </c>
      <c r="B54" s="71"/>
      <c r="C54" s="71"/>
      <c r="D54" s="71"/>
      <c r="E54" s="71"/>
      <c r="F54" s="71"/>
      <c r="G54" s="71"/>
      <c r="H54" s="71"/>
      <c r="I54" s="72"/>
      <c r="J54" s="12">
        <f>SUM(I55:J58)</f>
        <v>1769046318</v>
      </c>
      <c r="K54" s="12">
        <f>SUM(K55:K58)</f>
        <v>1092719171</v>
      </c>
      <c r="L54" s="13"/>
      <c r="M54" s="99">
        <f t="shared" si="3"/>
        <v>2861765489</v>
      </c>
      <c r="N54" s="99"/>
      <c r="O54" s="99"/>
      <c r="P54" s="15">
        <f>SUM(P55:P58)</f>
        <v>4736694213.289999</v>
      </c>
      <c r="Q54" s="16">
        <f>SUM(Q55:Q58)</f>
        <v>2131383346.52</v>
      </c>
      <c r="R54" s="12">
        <f>SUM(R55:R58)</f>
        <v>2131383346.52</v>
      </c>
      <c r="S54" s="94">
        <f>R54-J54</f>
        <v>362337028.51999998</v>
      </c>
      <c r="T54" s="87"/>
      <c r="U54" s="75"/>
    </row>
    <row r="55" spans="1:21" ht="7.7" customHeight="1" x14ac:dyDescent="0.25">
      <c r="A55" s="70" t="s">
        <v>56</v>
      </c>
      <c r="B55" s="71"/>
      <c r="C55" s="71"/>
      <c r="D55" s="71"/>
      <c r="E55" s="71"/>
      <c r="F55" s="71"/>
      <c r="G55" s="71"/>
      <c r="H55" s="71"/>
      <c r="I55" s="72"/>
      <c r="J55" s="17">
        <v>335000000</v>
      </c>
      <c r="K55" s="17">
        <v>0</v>
      </c>
      <c r="L55" s="13"/>
      <c r="M55" s="73">
        <f t="shared" si="3"/>
        <v>335000000</v>
      </c>
      <c r="N55" s="73"/>
      <c r="O55" s="73"/>
      <c r="P55" s="19">
        <v>307485502.52999997</v>
      </c>
      <c r="Q55" s="17">
        <v>36203170.299999997</v>
      </c>
      <c r="R55" s="17">
        <v>36203170.299999997</v>
      </c>
      <c r="S55" s="74">
        <f t="shared" si="4"/>
        <v>-298796829.69999999</v>
      </c>
      <c r="T55" s="87"/>
      <c r="U55" s="75"/>
    </row>
    <row r="56" spans="1:21" ht="7.7" customHeight="1" x14ac:dyDescent="0.25">
      <c r="A56" s="70" t="s">
        <v>57</v>
      </c>
      <c r="B56" s="71"/>
      <c r="C56" s="71"/>
      <c r="D56" s="71"/>
      <c r="E56" s="71"/>
      <c r="F56" s="71"/>
      <c r="G56" s="71"/>
      <c r="H56" s="71"/>
      <c r="I56" s="72"/>
      <c r="J56" s="17">
        <v>1434046318</v>
      </c>
      <c r="K56" s="63">
        <v>1087779198.8599999</v>
      </c>
      <c r="L56" s="13"/>
      <c r="M56" s="73">
        <f t="shared" si="3"/>
        <v>2521825516.8599997</v>
      </c>
      <c r="N56" s="73"/>
      <c r="O56" s="73"/>
      <c r="P56" s="19">
        <v>2818085624.9099998</v>
      </c>
      <c r="Q56" s="17">
        <v>2092116915.1500001</v>
      </c>
      <c r="R56" s="17">
        <v>2092116915.1500001</v>
      </c>
      <c r="S56" s="74">
        <f t="shared" si="4"/>
        <v>658070597.1500001</v>
      </c>
      <c r="T56" s="87"/>
      <c r="U56" s="75"/>
    </row>
    <row r="57" spans="1:21" ht="7.7" customHeight="1" x14ac:dyDescent="0.25">
      <c r="A57" s="70" t="s">
        <v>58</v>
      </c>
      <c r="B57" s="71"/>
      <c r="C57" s="71"/>
      <c r="D57" s="71"/>
      <c r="E57" s="71"/>
      <c r="F57" s="71"/>
      <c r="G57" s="71"/>
      <c r="H57" s="71"/>
      <c r="I57" s="72"/>
      <c r="J57" s="17">
        <v>0</v>
      </c>
      <c r="K57" s="17">
        <v>0</v>
      </c>
      <c r="L57" s="13"/>
      <c r="M57" s="73">
        <f t="shared" si="3"/>
        <v>0</v>
      </c>
      <c r="N57" s="73"/>
      <c r="O57" s="73"/>
      <c r="P57" s="19">
        <v>0</v>
      </c>
      <c r="Q57" s="17">
        <v>0</v>
      </c>
      <c r="R57" s="17">
        <v>0</v>
      </c>
      <c r="S57" s="74">
        <f t="shared" si="4"/>
        <v>0</v>
      </c>
      <c r="T57" s="87"/>
      <c r="U57" s="75"/>
    </row>
    <row r="58" spans="1:21" ht="7.7" customHeight="1" x14ac:dyDescent="0.25">
      <c r="A58" s="70" t="s">
        <v>59</v>
      </c>
      <c r="B58" s="71"/>
      <c r="C58" s="71"/>
      <c r="D58" s="71"/>
      <c r="E58" s="71"/>
      <c r="F58" s="71"/>
      <c r="G58" s="71"/>
      <c r="H58" s="71"/>
      <c r="I58" s="72"/>
      <c r="J58" s="17">
        <v>0</v>
      </c>
      <c r="K58" s="63">
        <v>4939972.1399999997</v>
      </c>
      <c r="L58" s="13"/>
      <c r="M58" s="73">
        <f t="shared" si="3"/>
        <v>4939972.1399999997</v>
      </c>
      <c r="N58" s="73"/>
      <c r="O58" s="73"/>
      <c r="P58" s="19">
        <v>1611123085.8499999</v>
      </c>
      <c r="Q58" s="17">
        <v>3063261.0700000003</v>
      </c>
      <c r="R58" s="17">
        <v>3063261.0700000003</v>
      </c>
      <c r="S58" s="74">
        <f t="shared" si="4"/>
        <v>3063261.0700000003</v>
      </c>
      <c r="T58" s="87"/>
      <c r="U58" s="75"/>
    </row>
    <row r="59" spans="1:21" ht="7.7" customHeight="1" x14ac:dyDescent="0.25">
      <c r="A59" s="93" t="s">
        <v>60</v>
      </c>
      <c r="B59" s="71"/>
      <c r="C59" s="71"/>
      <c r="D59" s="71"/>
      <c r="E59" s="71"/>
      <c r="F59" s="71"/>
      <c r="G59" s="71"/>
      <c r="H59" s="71"/>
      <c r="I59" s="72"/>
      <c r="J59" s="12">
        <f>J60</f>
        <v>474517442</v>
      </c>
      <c r="K59" s="12">
        <f>K60</f>
        <v>0</v>
      </c>
      <c r="L59" s="13"/>
      <c r="M59" s="99">
        <f t="shared" si="3"/>
        <v>474517442</v>
      </c>
      <c r="N59" s="99"/>
      <c r="O59" s="99"/>
      <c r="P59" s="15">
        <f>P60</f>
        <v>378613701</v>
      </c>
      <c r="Q59" s="16">
        <f>Q60</f>
        <v>311800180</v>
      </c>
      <c r="R59" s="12">
        <f>R60</f>
        <v>311800180</v>
      </c>
      <c r="S59" s="94">
        <f>R59-J59</f>
        <v>-162717262</v>
      </c>
      <c r="T59" s="87"/>
      <c r="U59" s="75"/>
    </row>
    <row r="60" spans="1:21" ht="7.7" customHeight="1" x14ac:dyDescent="0.25">
      <c r="A60" s="70" t="s">
        <v>61</v>
      </c>
      <c r="B60" s="71"/>
      <c r="C60" s="71"/>
      <c r="D60" s="71"/>
      <c r="E60" s="71"/>
      <c r="F60" s="71"/>
      <c r="G60" s="71"/>
      <c r="H60" s="71"/>
      <c r="I60" s="72"/>
      <c r="J60" s="17">
        <v>474517442</v>
      </c>
      <c r="K60" s="17">
        <v>0</v>
      </c>
      <c r="L60" s="13"/>
      <c r="M60" s="73">
        <f t="shared" si="3"/>
        <v>474517442</v>
      </c>
      <c r="N60" s="73"/>
      <c r="O60" s="73"/>
      <c r="P60" s="19">
        <v>378613701</v>
      </c>
      <c r="Q60" s="17">
        <v>311800180</v>
      </c>
      <c r="R60" s="17">
        <v>311800180</v>
      </c>
      <c r="S60" s="74">
        <f t="shared" si="4"/>
        <v>-162717262</v>
      </c>
      <c r="T60" s="87"/>
      <c r="U60" s="75"/>
    </row>
    <row r="61" spans="1:21" ht="7.7" customHeight="1" x14ac:dyDescent="0.25">
      <c r="A61" s="70" t="s">
        <v>62</v>
      </c>
      <c r="B61" s="71"/>
      <c r="C61" s="71"/>
      <c r="D61" s="71"/>
      <c r="E61" s="71"/>
      <c r="F61" s="71"/>
      <c r="G61" s="71"/>
      <c r="H61" s="71"/>
      <c r="I61" s="72"/>
      <c r="J61" s="17">
        <v>0</v>
      </c>
      <c r="K61" s="17">
        <v>0</v>
      </c>
      <c r="L61" s="13"/>
      <c r="M61" s="73">
        <f t="shared" si="3"/>
        <v>0</v>
      </c>
      <c r="N61" s="73"/>
      <c r="O61" s="73"/>
      <c r="P61" s="19">
        <v>0</v>
      </c>
      <c r="Q61" s="22">
        <v>0</v>
      </c>
      <c r="R61" s="17">
        <v>0</v>
      </c>
      <c r="S61" s="74">
        <v>0</v>
      </c>
      <c r="T61" s="87"/>
      <c r="U61" s="75"/>
    </row>
    <row r="62" spans="1:21" ht="7.7" customHeight="1" x14ac:dyDescent="0.25">
      <c r="A62" s="93" t="s">
        <v>63</v>
      </c>
      <c r="B62" s="71"/>
      <c r="C62" s="71"/>
      <c r="D62" s="71"/>
      <c r="E62" s="71"/>
      <c r="F62" s="71"/>
      <c r="G62" s="71"/>
      <c r="H62" s="71"/>
      <c r="I62" s="72"/>
      <c r="J62" s="12">
        <v>0</v>
      </c>
      <c r="K62" s="12">
        <v>0</v>
      </c>
      <c r="L62" s="13"/>
      <c r="M62" s="99">
        <f t="shared" si="3"/>
        <v>0</v>
      </c>
      <c r="N62" s="99"/>
      <c r="O62" s="99"/>
      <c r="P62" s="15">
        <v>0</v>
      </c>
      <c r="Q62" s="16">
        <v>0</v>
      </c>
      <c r="R62" s="12">
        <v>0</v>
      </c>
      <c r="S62" s="94">
        <v>0</v>
      </c>
      <c r="T62" s="87"/>
      <c r="U62" s="75"/>
    </row>
    <row r="63" spans="1:21" ht="7.7" customHeight="1" x14ac:dyDescent="0.25">
      <c r="A63" s="93" t="s">
        <v>64</v>
      </c>
      <c r="B63" s="71"/>
      <c r="C63" s="71"/>
      <c r="D63" s="71"/>
      <c r="E63" s="71"/>
      <c r="F63" s="71"/>
      <c r="G63" s="71"/>
      <c r="H63" s="71"/>
      <c r="I63" s="72"/>
      <c r="J63" s="12">
        <v>0</v>
      </c>
      <c r="K63" s="12">
        <v>0</v>
      </c>
      <c r="L63" s="13"/>
      <c r="M63" s="99">
        <f t="shared" si="3"/>
        <v>0</v>
      </c>
      <c r="N63" s="99"/>
      <c r="O63" s="99"/>
      <c r="P63" s="15">
        <v>0</v>
      </c>
      <c r="Q63" s="16">
        <v>0</v>
      </c>
      <c r="R63" s="12">
        <v>0</v>
      </c>
      <c r="S63" s="94">
        <v>0</v>
      </c>
      <c r="T63" s="87"/>
      <c r="U63" s="75"/>
    </row>
    <row r="64" spans="1:21" ht="7.7" customHeight="1" x14ac:dyDescent="0.25">
      <c r="A64" s="88" t="s">
        <v>65</v>
      </c>
      <c r="B64" s="71"/>
      <c r="C64" s="71"/>
      <c r="D64" s="71"/>
      <c r="E64" s="71"/>
      <c r="F64" s="71"/>
      <c r="G64" s="71"/>
      <c r="H64" s="71"/>
      <c r="I64" s="72"/>
      <c r="J64" s="25">
        <f>J45+J54+J59</f>
        <v>11110212505</v>
      </c>
      <c r="K64" s="25">
        <f>K45+K54+K59</f>
        <v>1153395333</v>
      </c>
      <c r="L64" s="13"/>
      <c r="M64" s="95">
        <f t="shared" si="3"/>
        <v>12263607838</v>
      </c>
      <c r="N64" s="95"/>
      <c r="O64" s="96"/>
      <c r="P64" s="100">
        <f>Q45+Q54+Q59</f>
        <v>8882363999.1499996</v>
      </c>
      <c r="Q64" s="75"/>
      <c r="R64" s="25">
        <f>R45+R54+R59</f>
        <v>8882363999.1499996</v>
      </c>
      <c r="S64" s="101">
        <f>R64-J64</f>
        <v>-2227848505.8500004</v>
      </c>
      <c r="T64" s="102"/>
      <c r="U64" s="103"/>
    </row>
    <row r="65" spans="1:24" ht="7.7" customHeight="1" x14ac:dyDescent="0.25">
      <c r="A65" s="26"/>
      <c r="B65" s="27"/>
      <c r="C65" s="27"/>
      <c r="D65" s="27"/>
      <c r="E65" s="27"/>
      <c r="F65" s="27"/>
      <c r="G65" s="27"/>
      <c r="H65" s="27"/>
      <c r="I65" s="28"/>
      <c r="J65" s="29"/>
      <c r="K65" s="29"/>
      <c r="L65" s="30"/>
      <c r="M65" s="31"/>
      <c r="N65" s="31"/>
      <c r="O65" s="32"/>
      <c r="P65" s="33"/>
      <c r="Q65" s="34"/>
      <c r="R65" s="29"/>
      <c r="S65" s="35"/>
      <c r="T65" s="35"/>
      <c r="U65" s="36"/>
    </row>
    <row r="66" spans="1:24" ht="7.7" customHeight="1" x14ac:dyDescent="0.25">
      <c r="A66" s="88" t="s">
        <v>66</v>
      </c>
      <c r="B66" s="71"/>
      <c r="C66" s="71"/>
      <c r="D66" s="71"/>
      <c r="E66" s="71"/>
      <c r="F66" s="71"/>
      <c r="G66" s="71"/>
      <c r="H66" s="71"/>
      <c r="I66" s="72"/>
      <c r="J66" s="25">
        <v>0</v>
      </c>
      <c r="K66" s="37">
        <f>K67</f>
        <v>0</v>
      </c>
      <c r="L66" s="13"/>
      <c r="M66" s="95">
        <f t="shared" si="3"/>
        <v>0</v>
      </c>
      <c r="N66" s="95"/>
      <c r="O66" s="96"/>
      <c r="P66" s="38">
        <f>P67</f>
        <v>200550000</v>
      </c>
      <c r="Q66" s="39">
        <f>Q67</f>
        <v>0</v>
      </c>
      <c r="R66" s="25">
        <f>R67</f>
        <v>0</v>
      </c>
      <c r="S66" s="97">
        <f>R66-J66</f>
        <v>0</v>
      </c>
      <c r="T66" s="87"/>
      <c r="U66" s="75"/>
    </row>
    <row r="67" spans="1:24" ht="7.7" customHeight="1" x14ac:dyDescent="0.25">
      <c r="A67" s="70" t="s">
        <v>67</v>
      </c>
      <c r="B67" s="71"/>
      <c r="C67" s="71"/>
      <c r="D67" s="71"/>
      <c r="E67" s="71"/>
      <c r="F67" s="71"/>
      <c r="G67" s="71"/>
      <c r="H67" s="71"/>
      <c r="I67" s="72"/>
      <c r="J67" s="17">
        <v>0</v>
      </c>
      <c r="K67" s="17">
        <v>0</v>
      </c>
      <c r="L67" s="13"/>
      <c r="M67" s="73">
        <f>J67+K67</f>
        <v>0</v>
      </c>
      <c r="N67" s="73"/>
      <c r="O67" s="74"/>
      <c r="P67" s="40">
        <v>200550000</v>
      </c>
      <c r="Q67" s="17">
        <v>0</v>
      </c>
      <c r="R67" s="17">
        <v>0</v>
      </c>
      <c r="S67" s="98">
        <f>R67-J67</f>
        <v>0</v>
      </c>
      <c r="T67" s="87"/>
      <c r="U67" s="75"/>
    </row>
    <row r="68" spans="1:24" ht="7.7" customHeight="1" x14ac:dyDescent="0.25">
      <c r="A68" s="41"/>
      <c r="I68" s="42"/>
      <c r="J68" s="17"/>
      <c r="K68" s="17"/>
      <c r="L68" s="13"/>
      <c r="M68" s="43"/>
      <c r="N68" s="43"/>
      <c r="O68" s="17"/>
      <c r="P68" s="43"/>
      <c r="Q68" s="17"/>
      <c r="R68" s="17"/>
      <c r="S68" s="44"/>
      <c r="T68" s="13"/>
      <c r="U68" s="45"/>
    </row>
    <row r="69" spans="1:24" ht="15" customHeight="1" x14ac:dyDescent="0.25">
      <c r="A69" s="88" t="s">
        <v>68</v>
      </c>
      <c r="B69" s="71"/>
      <c r="C69" s="71"/>
      <c r="D69" s="71"/>
      <c r="E69" s="71"/>
      <c r="F69" s="71"/>
      <c r="G69" s="71"/>
      <c r="H69" s="71"/>
      <c r="I69" s="72"/>
      <c r="J69" s="46">
        <f>J42+J64+J66</f>
        <v>21982741867</v>
      </c>
      <c r="K69" s="47">
        <f>K42+K64+K66</f>
        <v>1968649905.8299999</v>
      </c>
      <c r="L69" s="48"/>
      <c r="M69" s="89">
        <f t="shared" si="3"/>
        <v>23951391772.830002</v>
      </c>
      <c r="N69" s="89"/>
      <c r="O69" s="90"/>
      <c r="P69" s="90">
        <f>P42+P64+Q66</f>
        <v>17381261137.23</v>
      </c>
      <c r="Q69" s="91"/>
      <c r="R69" s="46">
        <f>R42+R64+R66</f>
        <v>17381247004.029999</v>
      </c>
      <c r="S69" s="90">
        <f>S42+S64+S66</f>
        <v>-4601494862.9700003</v>
      </c>
      <c r="T69" s="92"/>
      <c r="U69" s="91"/>
      <c r="X69" s="13"/>
    </row>
    <row r="70" spans="1:24" ht="5.25" customHeight="1" x14ac:dyDescent="0.25">
      <c r="A70" s="26"/>
      <c r="B70" s="27"/>
      <c r="C70" s="27"/>
      <c r="D70" s="27"/>
      <c r="E70" s="27"/>
      <c r="F70" s="27"/>
      <c r="G70" s="27"/>
      <c r="H70" s="27"/>
      <c r="I70" s="28"/>
      <c r="J70" s="49"/>
      <c r="K70" s="50"/>
      <c r="L70" s="51"/>
      <c r="M70" s="52"/>
      <c r="N70" s="52"/>
      <c r="O70" s="49"/>
      <c r="P70" s="52"/>
      <c r="Q70" s="53"/>
      <c r="R70" s="49"/>
      <c r="S70" s="52"/>
      <c r="T70" s="51"/>
      <c r="U70" s="53"/>
      <c r="X70" s="13"/>
    </row>
    <row r="71" spans="1:24" ht="6.75" customHeight="1" x14ac:dyDescent="0.25">
      <c r="A71" s="93" t="s">
        <v>69</v>
      </c>
      <c r="B71" s="71"/>
      <c r="C71" s="71"/>
      <c r="D71" s="71"/>
      <c r="E71" s="71"/>
      <c r="F71" s="71"/>
      <c r="G71" s="71"/>
      <c r="H71" s="71"/>
      <c r="I71" s="72"/>
      <c r="J71" s="12"/>
      <c r="K71" s="12"/>
      <c r="L71" s="13"/>
      <c r="M71" s="94"/>
      <c r="N71" s="87"/>
      <c r="O71" s="75"/>
      <c r="P71" s="94"/>
      <c r="Q71" s="75"/>
      <c r="R71" s="14"/>
      <c r="S71" s="94"/>
      <c r="T71" s="87"/>
      <c r="U71" s="75"/>
    </row>
    <row r="72" spans="1:24" ht="7.7" customHeight="1" x14ac:dyDescent="0.25">
      <c r="A72" s="70" t="s">
        <v>70</v>
      </c>
      <c r="B72" s="71"/>
      <c r="C72" s="71"/>
      <c r="D72" s="71"/>
      <c r="E72" s="71"/>
      <c r="F72" s="71"/>
      <c r="G72" s="71"/>
      <c r="H72" s="71"/>
      <c r="I72" s="72"/>
      <c r="J72" s="17">
        <v>0</v>
      </c>
      <c r="K72" s="17">
        <v>0</v>
      </c>
      <c r="L72" s="13"/>
      <c r="M72" s="73">
        <f>J72+K72</f>
        <v>0</v>
      </c>
      <c r="N72" s="73"/>
      <c r="O72" s="74"/>
      <c r="P72" s="74">
        <v>0</v>
      </c>
      <c r="Q72" s="75"/>
      <c r="R72" s="54">
        <v>0</v>
      </c>
      <c r="S72" s="85">
        <f>R72-J72</f>
        <v>0</v>
      </c>
      <c r="T72" s="86"/>
      <c r="U72" s="76"/>
    </row>
    <row r="73" spans="1:24" ht="7.7" customHeight="1" x14ac:dyDescent="0.25">
      <c r="A73" s="70" t="s">
        <v>71</v>
      </c>
      <c r="B73" s="71"/>
      <c r="C73" s="71"/>
      <c r="D73" s="71"/>
      <c r="E73" s="71"/>
      <c r="F73" s="71"/>
      <c r="G73" s="71"/>
      <c r="H73" s="71"/>
      <c r="I73" s="72"/>
      <c r="J73" s="17">
        <v>0</v>
      </c>
      <c r="K73" s="17">
        <v>0</v>
      </c>
      <c r="L73" s="13"/>
      <c r="M73" s="73">
        <v>0</v>
      </c>
      <c r="N73" s="73"/>
      <c r="O73" s="74"/>
      <c r="P73" s="74">
        <v>0</v>
      </c>
      <c r="Q73" s="75"/>
      <c r="R73" s="54">
        <v>0</v>
      </c>
      <c r="S73" s="74">
        <v>0</v>
      </c>
      <c r="T73" s="87"/>
      <c r="U73" s="75"/>
      <c r="W73" s="55"/>
    </row>
    <row r="74" spans="1:24" ht="7.7" customHeight="1" x14ac:dyDescent="0.25">
      <c r="A74" s="70" t="s">
        <v>72</v>
      </c>
      <c r="B74" s="71"/>
      <c r="C74" s="71"/>
      <c r="D74" s="71"/>
      <c r="E74" s="71"/>
      <c r="F74" s="71"/>
      <c r="G74" s="71"/>
      <c r="H74" s="71"/>
      <c r="I74" s="72"/>
      <c r="J74" s="17">
        <v>0</v>
      </c>
      <c r="K74" s="17">
        <f>K72</f>
        <v>0</v>
      </c>
      <c r="L74" s="13"/>
      <c r="M74" s="73">
        <f>M72</f>
        <v>0</v>
      </c>
      <c r="N74" s="73"/>
      <c r="O74" s="74"/>
      <c r="P74" s="74">
        <f>P72</f>
        <v>0</v>
      </c>
      <c r="Q74" s="75"/>
      <c r="R74" s="54">
        <f>R72</f>
        <v>0</v>
      </c>
      <c r="S74" s="76">
        <f>S72</f>
        <v>0</v>
      </c>
      <c r="T74" s="77"/>
      <c r="U74" s="78"/>
      <c r="W74" s="13"/>
    </row>
    <row r="75" spans="1:24" ht="2.25" customHeight="1" x14ac:dyDescent="0.25">
      <c r="A75" s="79" t="s">
        <v>1</v>
      </c>
      <c r="B75" s="80"/>
      <c r="C75" s="80"/>
      <c r="D75" s="80"/>
      <c r="E75" s="80"/>
      <c r="F75" s="80"/>
      <c r="G75" s="80"/>
      <c r="H75" s="80"/>
      <c r="I75" s="81"/>
      <c r="J75" s="56" t="s">
        <v>1</v>
      </c>
      <c r="K75" s="56" t="s">
        <v>1</v>
      </c>
      <c r="M75" s="82" t="s">
        <v>1</v>
      </c>
      <c r="N75" s="80"/>
      <c r="O75" s="81"/>
      <c r="P75" s="82" t="s">
        <v>1</v>
      </c>
      <c r="Q75" s="81"/>
      <c r="R75" s="56" t="s">
        <v>1</v>
      </c>
      <c r="S75" s="82" t="s">
        <v>1</v>
      </c>
      <c r="T75" s="80"/>
      <c r="U75" s="81"/>
    </row>
    <row r="76" spans="1:24" ht="15" hidden="1" customHeight="1" x14ac:dyDescent="0.25"/>
    <row r="77" spans="1:24" ht="0" hidden="1" customHeight="1" x14ac:dyDescent="0.25"/>
    <row r="79" spans="1:24" ht="12" hidden="1" customHeight="1" x14ac:dyDescent="0.25">
      <c r="B79" s="57"/>
      <c r="E79" s="58"/>
      <c r="J79" s="67"/>
      <c r="K79" s="68"/>
      <c r="M79" s="66"/>
      <c r="N79" s="66"/>
      <c r="O79" s="66"/>
      <c r="P79" s="66"/>
      <c r="Q79" s="69"/>
      <c r="R79" s="59"/>
    </row>
    <row r="80" spans="1:24" ht="9.75" hidden="1" customHeight="1" x14ac:dyDescent="0.25">
      <c r="E80" s="60" t="s">
        <v>76</v>
      </c>
      <c r="J80" s="119" t="s">
        <v>78</v>
      </c>
      <c r="K80" s="119"/>
      <c r="L80" s="60"/>
      <c r="Q80" s="61" t="s">
        <v>73</v>
      </c>
      <c r="R80" s="61"/>
      <c r="S80" s="61"/>
      <c r="T80" s="61"/>
      <c r="U80" s="61"/>
    </row>
    <row r="81" spans="5:21" ht="25.5" hidden="1" customHeight="1" x14ac:dyDescent="0.25">
      <c r="E81" s="62" t="s">
        <v>77</v>
      </c>
      <c r="J81" s="84" t="s">
        <v>79</v>
      </c>
      <c r="K81" s="84"/>
      <c r="L81" s="62"/>
      <c r="Q81" s="83" t="s">
        <v>74</v>
      </c>
      <c r="R81" s="83"/>
      <c r="S81" s="65"/>
      <c r="T81" s="65"/>
      <c r="U81" s="65"/>
    </row>
  </sheetData>
  <mergeCells count="213">
    <mergeCell ref="A14:I14"/>
    <mergeCell ref="M14:O14"/>
    <mergeCell ref="S14:U14"/>
    <mergeCell ref="A17:I17"/>
    <mergeCell ref="M17:O17"/>
    <mergeCell ref="S17:U17"/>
    <mergeCell ref="A18:I18"/>
    <mergeCell ref="M18:O18"/>
    <mergeCell ref="S18:U18"/>
    <mergeCell ref="A15:I15"/>
    <mergeCell ref="M15:O15"/>
    <mergeCell ref="S15:U15"/>
    <mergeCell ref="A16:I16"/>
    <mergeCell ref="M16:O16"/>
    <mergeCell ref="S16:U16"/>
    <mergeCell ref="B2:B5"/>
    <mergeCell ref="F3:P3"/>
    <mergeCell ref="F5:P6"/>
    <mergeCell ref="A8:I8"/>
    <mergeCell ref="J8:R8"/>
    <mergeCell ref="S8:U8"/>
    <mergeCell ref="A13:I13"/>
    <mergeCell ref="M13:O13"/>
    <mergeCell ref="S13:U13"/>
    <mergeCell ref="A11:I11"/>
    <mergeCell ref="M11:O11"/>
    <mergeCell ref="S11:U11"/>
    <mergeCell ref="A12:I12"/>
    <mergeCell ref="M12:O12"/>
    <mergeCell ref="S12:U12"/>
    <mergeCell ref="A9:I9"/>
    <mergeCell ref="M9:O9"/>
    <mergeCell ref="P9:Q9"/>
    <mergeCell ref="S9:U9"/>
    <mergeCell ref="A10:I10"/>
    <mergeCell ref="M10:O10"/>
    <mergeCell ref="P10:Q10"/>
    <mergeCell ref="S10:U10"/>
    <mergeCell ref="A21:I21"/>
    <mergeCell ref="M21:O21"/>
    <mergeCell ref="S21:U21"/>
    <mergeCell ref="A22:I22"/>
    <mergeCell ref="M22:O22"/>
    <mergeCell ref="S22:U22"/>
    <mergeCell ref="A19:I19"/>
    <mergeCell ref="M19:O19"/>
    <mergeCell ref="S19:U19"/>
    <mergeCell ref="A20:I20"/>
    <mergeCell ref="M20:O20"/>
    <mergeCell ref="S20:U20"/>
    <mergeCell ref="A25:I25"/>
    <mergeCell ref="M25:O25"/>
    <mergeCell ref="S25:U25"/>
    <mergeCell ref="A26:I26"/>
    <mergeCell ref="M26:O26"/>
    <mergeCell ref="S26:U26"/>
    <mergeCell ref="A23:I23"/>
    <mergeCell ref="M23:O23"/>
    <mergeCell ref="S23:U23"/>
    <mergeCell ref="A24:I24"/>
    <mergeCell ref="M24:O24"/>
    <mergeCell ref="S24:U24"/>
    <mergeCell ref="A29:I29"/>
    <mergeCell ref="M29:O29"/>
    <mergeCell ref="S29:U29"/>
    <mergeCell ref="A30:I30"/>
    <mergeCell ref="M30:O30"/>
    <mergeCell ref="S30:U30"/>
    <mergeCell ref="A27:I27"/>
    <mergeCell ref="M27:O27"/>
    <mergeCell ref="S27:U27"/>
    <mergeCell ref="A28:I28"/>
    <mergeCell ref="M28:O28"/>
    <mergeCell ref="S28:U28"/>
    <mergeCell ref="A33:I33"/>
    <mergeCell ref="M33:O33"/>
    <mergeCell ref="S33:U33"/>
    <mergeCell ref="A34:I34"/>
    <mergeCell ref="M34:O34"/>
    <mergeCell ref="S34:U34"/>
    <mergeCell ref="A31:I31"/>
    <mergeCell ref="M31:O31"/>
    <mergeCell ref="S31:U31"/>
    <mergeCell ref="A32:I32"/>
    <mergeCell ref="M32:O32"/>
    <mergeCell ref="S32:U32"/>
    <mergeCell ref="A37:I37"/>
    <mergeCell ref="M37:O37"/>
    <mergeCell ref="S37:U37"/>
    <mergeCell ref="A38:I38"/>
    <mergeCell ref="M38:O38"/>
    <mergeCell ref="S38:U38"/>
    <mergeCell ref="A35:I35"/>
    <mergeCell ref="M35:O35"/>
    <mergeCell ref="S35:U35"/>
    <mergeCell ref="A36:I36"/>
    <mergeCell ref="M36:O36"/>
    <mergeCell ref="S36:U36"/>
    <mergeCell ref="A41:I41"/>
    <mergeCell ref="M41:O41"/>
    <mergeCell ref="S41:U41"/>
    <mergeCell ref="A42:I42"/>
    <mergeCell ref="M42:O42"/>
    <mergeCell ref="P42:Q42"/>
    <mergeCell ref="S42:U42"/>
    <mergeCell ref="A39:I39"/>
    <mergeCell ref="M39:O39"/>
    <mergeCell ref="S39:U39"/>
    <mergeCell ref="A40:I40"/>
    <mergeCell ref="M40:O40"/>
    <mergeCell ref="S40:U40"/>
    <mergeCell ref="A45:I45"/>
    <mergeCell ref="M45:O45"/>
    <mergeCell ref="S45:U45"/>
    <mergeCell ref="A46:I46"/>
    <mergeCell ref="M46:O46"/>
    <mergeCell ref="S46:U46"/>
    <mergeCell ref="A43:I43"/>
    <mergeCell ref="M43:O43"/>
    <mergeCell ref="P43:Q43"/>
    <mergeCell ref="S43:U43"/>
    <mergeCell ref="A44:I44"/>
    <mergeCell ref="M44:O44"/>
    <mergeCell ref="P44:Q44"/>
    <mergeCell ref="S44:U44"/>
    <mergeCell ref="A49:I49"/>
    <mergeCell ref="M49:O49"/>
    <mergeCell ref="S49:U49"/>
    <mergeCell ref="A50:I50"/>
    <mergeCell ref="M50:O50"/>
    <mergeCell ref="S50:U50"/>
    <mergeCell ref="A47:I47"/>
    <mergeCell ref="M47:O47"/>
    <mergeCell ref="S47:U47"/>
    <mergeCell ref="A48:I48"/>
    <mergeCell ref="M48:O48"/>
    <mergeCell ref="S48:U48"/>
    <mergeCell ref="A53:I53"/>
    <mergeCell ref="M53:O53"/>
    <mergeCell ref="S53:U53"/>
    <mergeCell ref="A54:I54"/>
    <mergeCell ref="M54:O54"/>
    <mergeCell ref="S54:U54"/>
    <mergeCell ref="A51:I51"/>
    <mergeCell ref="M51:O51"/>
    <mergeCell ref="S51:U51"/>
    <mergeCell ref="A52:I52"/>
    <mergeCell ref="M52:O52"/>
    <mergeCell ref="S52:U52"/>
    <mergeCell ref="A57:I57"/>
    <mergeCell ref="M57:O57"/>
    <mergeCell ref="S57:U57"/>
    <mergeCell ref="A58:I58"/>
    <mergeCell ref="M58:O58"/>
    <mergeCell ref="S58:U58"/>
    <mergeCell ref="A55:I55"/>
    <mergeCell ref="M55:O55"/>
    <mergeCell ref="S55:U55"/>
    <mergeCell ref="A56:I56"/>
    <mergeCell ref="M56:O56"/>
    <mergeCell ref="S56:U56"/>
    <mergeCell ref="A61:I61"/>
    <mergeCell ref="M61:O61"/>
    <mergeCell ref="S61:U61"/>
    <mergeCell ref="A62:I62"/>
    <mergeCell ref="M62:O62"/>
    <mergeCell ref="S62:U62"/>
    <mergeCell ref="A59:I59"/>
    <mergeCell ref="M59:O59"/>
    <mergeCell ref="S59:U59"/>
    <mergeCell ref="A60:I60"/>
    <mergeCell ref="M60:O60"/>
    <mergeCell ref="S60:U60"/>
    <mergeCell ref="A66:I66"/>
    <mergeCell ref="M66:O66"/>
    <mergeCell ref="S66:U66"/>
    <mergeCell ref="A67:I67"/>
    <mergeCell ref="M67:O67"/>
    <mergeCell ref="S67:U67"/>
    <mergeCell ref="A63:I63"/>
    <mergeCell ref="M63:O63"/>
    <mergeCell ref="S63:U63"/>
    <mergeCell ref="A64:I64"/>
    <mergeCell ref="M64:O64"/>
    <mergeCell ref="P64:Q64"/>
    <mergeCell ref="S64:U64"/>
    <mergeCell ref="A72:I72"/>
    <mergeCell ref="M72:O72"/>
    <mergeCell ref="P72:Q72"/>
    <mergeCell ref="S72:U72"/>
    <mergeCell ref="A73:I73"/>
    <mergeCell ref="M73:O73"/>
    <mergeCell ref="P73:Q73"/>
    <mergeCell ref="S73:U73"/>
    <mergeCell ref="A69:I69"/>
    <mergeCell ref="M69:O69"/>
    <mergeCell ref="P69:Q69"/>
    <mergeCell ref="S69:U69"/>
    <mergeCell ref="A71:I71"/>
    <mergeCell ref="M71:O71"/>
    <mergeCell ref="P71:Q71"/>
    <mergeCell ref="S71:U71"/>
    <mergeCell ref="A74:I74"/>
    <mergeCell ref="M74:O74"/>
    <mergeCell ref="P74:Q74"/>
    <mergeCell ref="S74:U74"/>
    <mergeCell ref="A75:I75"/>
    <mergeCell ref="M75:O75"/>
    <mergeCell ref="P75:Q75"/>
    <mergeCell ref="S75:U75"/>
    <mergeCell ref="Q81:R81"/>
    <mergeCell ref="J81:K81"/>
    <mergeCell ref="J80:K80"/>
  </mergeCells>
  <printOptions horizontalCentered="1" verticalCentered="1"/>
  <pageMargins left="0.51181102362204722" right="0.62992125984251968" top="0.23622047244094491" bottom="0.15748031496062992" header="0.31496062992125984" footer="0.31496062992125984"/>
  <pageSetup scale="85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AnaliticoDetallado </vt:lpstr>
      <vt:lpstr>'AnaliticoDetallado '!Área_de_impresión</vt:lpstr>
      <vt:lpstr>'AnaliticoDetallado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Sarai</dc:creator>
  <cp:lastModifiedBy>HP</cp:lastModifiedBy>
  <cp:lastPrinted>2020-10-23T14:48:24Z</cp:lastPrinted>
  <dcterms:created xsi:type="dcterms:W3CDTF">2020-04-21T22:07:47Z</dcterms:created>
  <dcterms:modified xsi:type="dcterms:W3CDTF">2020-10-23T18:59:31Z</dcterms:modified>
</cp:coreProperties>
</file>