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gobcampeche-my.sharepoint.com/personal/transparencia_finanzas_campeche_gob_mx/Documents/PORTAL DE TRANSPARENCIA Y PNT/PORTAL UTR 2021/PNT 3T2021/FR.48A/CONT. GUB/"/>
    </mc:Choice>
  </mc:AlternateContent>
  <xr:revisionPtr revIDLastSave="0" documentId="8_{E5808309-241C-4F3C-9231-EDF6D61E1F4C}" xr6:coauthVersionLast="47" xr6:coauthVersionMax="47" xr10:uidLastSave="{00000000-0000-0000-0000-000000000000}"/>
  <bookViews>
    <workbookView xWindow="-120" yWindow="-120" windowWidth="24240" windowHeight="13140" tabRatio="750" activeTab="8" xr2:uid="{00000000-000D-0000-FFFF-FFFF00000000}"/>
  </bookViews>
  <sheets>
    <sheet name="EA" sheetId="5" r:id="rId1"/>
    <sheet name="ESF" sheetId="1" r:id="rId2"/>
    <sheet name="ECSF" sheetId="2" r:id="rId3"/>
    <sheet name="PT_ESF_ECSF" sheetId="3" state="hidden" r:id="rId4"/>
    <sheet name="EAA" sheetId="8" r:id="rId5"/>
    <sheet name="EADP" sheetId="9" r:id="rId6"/>
    <sheet name="EVHP" sheetId="16" r:id="rId7"/>
    <sheet name="EFE" sheetId="10" r:id="rId8"/>
    <sheet name="FFF" sheetId="17" r:id="rId9"/>
  </sheets>
  <definedNames>
    <definedName name="_xlnm.Print_Area" localSheetId="0">EA!$A$1:$F$79</definedName>
    <definedName name="_xlnm.Print_Area" localSheetId="4">EAA!$A$1:$I$41</definedName>
    <definedName name="_xlnm.Print_Area" localSheetId="5">EADP!$A$1:$J$48</definedName>
    <definedName name="_xlnm.Print_Area" localSheetId="2">ECSF!$A$1:$F$83</definedName>
    <definedName name="_xlnm.Print_Area" localSheetId="7">EFE!$A$1:$J$88</definedName>
    <definedName name="_xlnm.Print_Area" localSheetId="1">ESF!$A$1:$K$71</definedName>
    <definedName name="_xlnm.Print_Area" localSheetId="6">EVHP!$A$1:$I$52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17" l="1"/>
  <c r="E9" i="17"/>
  <c r="C9" i="17"/>
  <c r="D20" i="17"/>
  <c r="E20" i="17"/>
  <c r="C20" i="17"/>
  <c r="E30" i="17" l="1"/>
  <c r="D30" i="17"/>
  <c r="C30" i="17"/>
  <c r="D37" i="1" l="1"/>
  <c r="I65" i="10"/>
  <c r="I64" i="10" s="1"/>
  <c r="I59" i="10"/>
  <c r="I58" i="10" s="1"/>
  <c r="I70" i="10" s="1"/>
  <c r="I50" i="10"/>
  <c r="I45" i="10"/>
  <c r="I23" i="10"/>
  <c r="I11" i="10"/>
  <c r="I41" i="10" s="1"/>
  <c r="I54" i="10" l="1"/>
  <c r="I73" i="10"/>
  <c r="I78" i="10" s="1"/>
  <c r="J54" i="1"/>
  <c r="J40" i="1"/>
  <c r="J34" i="1"/>
  <c r="J23" i="1"/>
  <c r="E37" i="1"/>
  <c r="E22" i="1"/>
  <c r="E39" i="1" s="1"/>
  <c r="E61" i="5"/>
  <c r="E54" i="5"/>
  <c r="E48" i="5"/>
  <c r="E44" i="5"/>
  <c r="E34" i="5"/>
  <c r="E30" i="5"/>
  <c r="E20" i="5"/>
  <c r="E17" i="5"/>
  <c r="E9" i="5"/>
  <c r="J36" i="1" l="1"/>
  <c r="E27" i="5"/>
  <c r="E64" i="5"/>
  <c r="E66" i="5" l="1"/>
  <c r="J48" i="1" s="1"/>
  <c r="H24" i="16"/>
  <c r="J46" i="1" l="1"/>
  <c r="H59" i="10"/>
  <c r="H65" i="10"/>
  <c r="D22" i="1"/>
  <c r="J59" i="1" l="1"/>
  <c r="D54" i="5"/>
  <c r="J61" i="1" l="1"/>
  <c r="H42" i="16" l="1"/>
  <c r="H41" i="16"/>
  <c r="H40" i="16"/>
  <c r="H23" i="16"/>
  <c r="H19" i="16"/>
  <c r="G22" i="16"/>
  <c r="H22" i="16" s="1"/>
  <c r="H18" i="16" l="1"/>
  <c r="H38" i="16" l="1"/>
  <c r="H37" i="16"/>
  <c r="H36" i="16"/>
  <c r="H20" i="16"/>
  <c r="E33" i="16" l="1"/>
  <c r="H17" i="16"/>
  <c r="E15" i="16"/>
  <c r="H31" i="16"/>
  <c r="H30" i="16"/>
  <c r="H29" i="16"/>
  <c r="G26" i="16"/>
  <c r="G44" i="16" s="1"/>
  <c r="H13" i="16"/>
  <c r="H12" i="16"/>
  <c r="H11" i="16"/>
  <c r="D10" i="16" l="1"/>
  <c r="D28" i="16"/>
  <c r="H28" i="16" s="1"/>
  <c r="D26" i="16" l="1"/>
  <c r="H10" i="16"/>
  <c r="E26" i="16"/>
  <c r="E44" i="16" s="1"/>
  <c r="D44" i="16" l="1"/>
  <c r="D17" i="5" l="1"/>
  <c r="H35" i="16" l="1"/>
  <c r="F15" i="16"/>
  <c r="H15" i="16" s="1"/>
  <c r="H16" i="16"/>
  <c r="H26" i="16" l="1"/>
  <c r="F26" i="16"/>
  <c r="D14" i="8" l="1"/>
  <c r="G14" i="8" l="1"/>
  <c r="D15" i="8"/>
  <c r="G15" i="8" s="1"/>
  <c r="D16" i="8"/>
  <c r="G16" i="8" s="1"/>
  <c r="D17" i="8"/>
  <c r="D18" i="8"/>
  <c r="D19" i="8"/>
  <c r="G19" i="8" s="1"/>
  <c r="D20" i="8"/>
  <c r="G20" i="8" s="1"/>
  <c r="H20" i="8" l="1"/>
  <c r="H19" i="8"/>
  <c r="H14" i="8"/>
  <c r="H16" i="8"/>
  <c r="H15" i="8"/>
  <c r="G17" i="8"/>
  <c r="G18" i="8"/>
  <c r="D34" i="5"/>
  <c r="D30" i="5"/>
  <c r="D44" i="5"/>
  <c r="D48" i="5"/>
  <c r="D9" i="5"/>
  <c r="D20" i="5"/>
  <c r="H11" i="10"/>
  <c r="H23" i="10"/>
  <c r="H45" i="10"/>
  <c r="H50" i="10"/>
  <c r="H58" i="10"/>
  <c r="D61" i="5"/>
  <c r="I40" i="1"/>
  <c r="E43" i="3" s="1"/>
  <c r="H11" i="9"/>
  <c r="H25" i="9"/>
  <c r="I11" i="9"/>
  <c r="I23" i="1"/>
  <c r="I34" i="1"/>
  <c r="E41" i="3" s="1"/>
  <c r="F12" i="8"/>
  <c r="F22" i="8"/>
  <c r="E12" i="8"/>
  <c r="E22" i="8"/>
  <c r="E198" i="3"/>
  <c r="D32" i="8"/>
  <c r="G32" i="8" s="1"/>
  <c r="D31" i="8"/>
  <c r="G31" i="8" s="1"/>
  <c r="D30" i="8"/>
  <c r="G30" i="8" s="1"/>
  <c r="D29" i="8"/>
  <c r="G29" i="8" s="1"/>
  <c r="D28" i="8"/>
  <c r="G28" i="8" s="1"/>
  <c r="D27" i="8"/>
  <c r="G27" i="8" s="1"/>
  <c r="D26" i="8"/>
  <c r="G26" i="8" s="1"/>
  <c r="D25" i="8"/>
  <c r="G25" i="8" s="1"/>
  <c r="D24" i="8"/>
  <c r="I30" i="9"/>
  <c r="H30" i="9"/>
  <c r="I25" i="9"/>
  <c r="I16" i="9"/>
  <c r="H16" i="9"/>
  <c r="E120" i="3"/>
  <c r="E189" i="3"/>
  <c r="E115" i="3"/>
  <c r="E114" i="3"/>
  <c r="E113" i="3"/>
  <c r="E112" i="3"/>
  <c r="E111" i="3"/>
  <c r="E110" i="3"/>
  <c r="E221" i="3"/>
  <c r="E220" i="3"/>
  <c r="E219" i="3"/>
  <c r="E218" i="3"/>
  <c r="E3" i="3"/>
  <c r="E2" i="3"/>
  <c r="E106" i="3"/>
  <c r="E107" i="3"/>
  <c r="E55" i="3"/>
  <c r="E54" i="3"/>
  <c r="E101" i="3"/>
  <c r="E102" i="3"/>
  <c r="E103" i="3"/>
  <c r="E104" i="3"/>
  <c r="E49" i="3"/>
  <c r="E50" i="3"/>
  <c r="E51" i="3"/>
  <c r="E52" i="3"/>
  <c r="E96" i="3"/>
  <c r="E97" i="3"/>
  <c r="E98" i="3"/>
  <c r="E45" i="3"/>
  <c r="E46" i="3"/>
  <c r="E44" i="3"/>
  <c r="E87" i="3"/>
  <c r="E88" i="3"/>
  <c r="E89" i="3"/>
  <c r="E90" i="3"/>
  <c r="E91" i="3"/>
  <c r="E92" i="3"/>
  <c r="E36" i="3"/>
  <c r="E37" i="3"/>
  <c r="E38" i="3"/>
  <c r="E39" i="3"/>
  <c r="E40" i="3"/>
  <c r="E35" i="3"/>
  <c r="E78" i="3"/>
  <c r="E79" i="3"/>
  <c r="E80" i="3"/>
  <c r="E81" i="3"/>
  <c r="E82" i="3"/>
  <c r="E83" i="3"/>
  <c r="E84" i="3"/>
  <c r="E85" i="3"/>
  <c r="E27" i="3"/>
  <c r="E28" i="3"/>
  <c r="E29" i="3"/>
  <c r="E30" i="3"/>
  <c r="E31" i="3"/>
  <c r="E32" i="3"/>
  <c r="E33" i="3"/>
  <c r="E26" i="3"/>
  <c r="E67" i="3"/>
  <c r="E68" i="3"/>
  <c r="E69" i="3"/>
  <c r="E70" i="3"/>
  <c r="E71" i="3"/>
  <c r="E72" i="3"/>
  <c r="E73" i="3"/>
  <c r="E74" i="3"/>
  <c r="E75" i="3"/>
  <c r="E16" i="3"/>
  <c r="E17" i="3"/>
  <c r="E18" i="3"/>
  <c r="E19" i="3"/>
  <c r="E20" i="3"/>
  <c r="E21" i="3"/>
  <c r="E22" i="3"/>
  <c r="E23" i="3"/>
  <c r="E15" i="3"/>
  <c r="E8" i="3"/>
  <c r="E60" i="3"/>
  <c r="E9" i="3"/>
  <c r="E61" i="3"/>
  <c r="E10" i="3"/>
  <c r="E62" i="3"/>
  <c r="E11" i="3"/>
  <c r="E63" i="3"/>
  <c r="E12" i="3"/>
  <c r="E64" i="3"/>
  <c r="E13" i="3"/>
  <c r="E65" i="3"/>
  <c r="E59" i="3"/>
  <c r="E7" i="3"/>
  <c r="E167" i="3"/>
  <c r="E211" i="3"/>
  <c r="E162" i="3"/>
  <c r="E163" i="3"/>
  <c r="E164" i="3"/>
  <c r="E207" i="3"/>
  <c r="E158" i="3"/>
  <c r="E156" i="3"/>
  <c r="E149" i="3"/>
  <c r="E150" i="3"/>
  <c r="E151" i="3"/>
  <c r="E202" i="3"/>
  <c r="E203" i="3"/>
  <c r="E190" i="3"/>
  <c r="E141" i="3"/>
  <c r="E142" i="3"/>
  <c r="E143" i="3"/>
  <c r="E194" i="3"/>
  <c r="E195" i="3"/>
  <c r="E196" i="3"/>
  <c r="E129" i="3"/>
  <c r="E180" i="3"/>
  <c r="E181" i="3"/>
  <c r="E182" i="3"/>
  <c r="E133" i="3"/>
  <c r="E134" i="3"/>
  <c r="E135" i="3"/>
  <c r="E186" i="3"/>
  <c r="E128" i="3"/>
  <c r="E121" i="3"/>
  <c r="E173" i="3"/>
  <c r="E124" i="3"/>
  <c r="E175" i="3"/>
  <c r="E126" i="3"/>
  <c r="E105" i="3"/>
  <c r="I54" i="1"/>
  <c r="E53" i="3" s="1"/>
  <c r="E95" i="3"/>
  <c r="E76" i="3"/>
  <c r="E93" i="3"/>
  <c r="E86" i="3"/>
  <c r="E66" i="3"/>
  <c r="H17" i="8" l="1"/>
  <c r="H27" i="8"/>
  <c r="H31" i="8"/>
  <c r="H32" i="8"/>
  <c r="H18" i="8"/>
  <c r="I22" i="9"/>
  <c r="E14" i="3"/>
  <c r="D39" i="1"/>
  <c r="H36" i="9"/>
  <c r="H22" i="9"/>
  <c r="I36" i="9"/>
  <c r="E146" i="3"/>
  <c r="E100" i="3"/>
  <c r="E152" i="3"/>
  <c r="E157" i="3"/>
  <c r="H25" i="8"/>
  <c r="E77" i="3"/>
  <c r="E200" i="3"/>
  <c r="E208" i="3"/>
  <c r="E136" i="3"/>
  <c r="E199" i="3"/>
  <c r="E94" i="3"/>
  <c r="E144" i="3"/>
  <c r="E153" i="3"/>
  <c r="D71" i="2"/>
  <c r="E165" i="3" s="1"/>
  <c r="E192" i="3"/>
  <c r="H30" i="8"/>
  <c r="E185" i="3"/>
  <c r="E214" i="3"/>
  <c r="E174" i="3"/>
  <c r="E123" i="3"/>
  <c r="E161" i="3"/>
  <c r="E178" i="3"/>
  <c r="E166" i="3"/>
  <c r="D22" i="8"/>
  <c r="G22" i="8" s="1"/>
  <c r="H22" i="8" s="1"/>
  <c r="E176" i="3"/>
  <c r="E145" i="3"/>
  <c r="E216" i="3"/>
  <c r="E140" i="3"/>
  <c r="D46" i="2"/>
  <c r="E147" i="3" s="1"/>
  <c r="E125" i="3"/>
  <c r="E122" i="3"/>
  <c r="E130" i="3"/>
  <c r="E191" i="3"/>
  <c r="D57" i="2"/>
  <c r="E155" i="3" s="1"/>
  <c r="E213" i="3"/>
  <c r="E217" i="3"/>
  <c r="G24" i="8"/>
  <c r="H28" i="8"/>
  <c r="E148" i="3"/>
  <c r="E184" i="3"/>
  <c r="D12" i="8"/>
  <c r="E171" i="3"/>
  <c r="E212" i="3"/>
  <c r="E170" i="3"/>
  <c r="H26" i="8"/>
  <c r="H54" i="10"/>
  <c r="H41" i="10"/>
  <c r="F10" i="8"/>
  <c r="H29" i="8"/>
  <c r="E10" i="8"/>
  <c r="I36" i="1"/>
  <c r="E193" i="3"/>
  <c r="D35" i="2"/>
  <c r="E34" i="3"/>
  <c r="E139" i="3"/>
  <c r="E183" i="3"/>
  <c r="E132" i="3"/>
  <c r="E131" i="3"/>
  <c r="E24" i="3"/>
  <c r="D21" i="2"/>
  <c r="E127" i="3" s="1"/>
  <c r="E172" i="3"/>
  <c r="D11" i="2"/>
  <c r="D64" i="5"/>
  <c r="D27" i="5"/>
  <c r="E206" i="3" l="1"/>
  <c r="E25" i="3"/>
  <c r="K26" i="16"/>
  <c r="I40" i="9"/>
  <c r="E99" i="3"/>
  <c r="E57" i="2"/>
  <c r="E205" i="3" s="1"/>
  <c r="E108" i="3"/>
  <c r="D10" i="8"/>
  <c r="H40" i="9"/>
  <c r="E11" i="2"/>
  <c r="E169" i="3" s="1"/>
  <c r="G12" i="8"/>
  <c r="G10" i="8" s="1"/>
  <c r="D33" i="2"/>
  <c r="E137" i="3" s="1"/>
  <c r="H24" i="8"/>
  <c r="E71" i="2"/>
  <c r="E215" i="3" s="1"/>
  <c r="E201" i="3"/>
  <c r="E46" i="2"/>
  <c r="E197" i="3" s="1"/>
  <c r="E42" i="3"/>
  <c r="E35" i="2"/>
  <c r="E138" i="3"/>
  <c r="E179" i="3"/>
  <c r="E21" i="2"/>
  <c r="E119" i="3"/>
  <c r="D9" i="2"/>
  <c r="E118" i="3" s="1"/>
  <c r="D66" i="5"/>
  <c r="I48" i="1" s="1"/>
  <c r="I44" i="9" l="1"/>
  <c r="M40" i="9"/>
  <c r="H44" i="9"/>
  <c r="L40" i="9"/>
  <c r="E109" i="3"/>
  <c r="H12" i="8"/>
  <c r="H10" i="8" s="1"/>
  <c r="E33" i="2"/>
  <c r="E187" i="3" s="1"/>
  <c r="E188" i="3"/>
  <c r="E177" i="3"/>
  <c r="E9" i="2"/>
  <c r="E168" i="3" s="1"/>
  <c r="F33" i="16" l="1"/>
  <c r="H33" i="16" s="1"/>
  <c r="H34" i="16"/>
  <c r="E48" i="3"/>
  <c r="E63" i="2"/>
  <c r="E55" i="2" s="1"/>
  <c r="E204" i="3" s="1"/>
  <c r="I46" i="1"/>
  <c r="I59" i="1" s="1"/>
  <c r="F44" i="16" l="1"/>
  <c r="H44" i="16" s="1"/>
  <c r="I61" i="1"/>
  <c r="E209" i="3"/>
  <c r="E47" i="3"/>
  <c r="E56" i="3"/>
  <c r="E160" i="3"/>
  <c r="E210" i="3"/>
  <c r="D63" i="2"/>
  <c r="E159" i="3" s="1"/>
  <c r="E57" i="3" l="1"/>
  <c r="K44" i="16"/>
  <c r="D55" i="2"/>
  <c r="E154" i="3" s="1"/>
  <c r="H64" i="10" l="1"/>
  <c r="H70" i="10" s="1"/>
  <c r="H73" i="10" s="1"/>
  <c r="H77" i="10" l="1"/>
  <c r="H78" i="10" s="1"/>
  <c r="L77" i="10"/>
  <c r="L78" i="10" l="1"/>
</calcChain>
</file>

<file path=xl/sharedStrings.xml><?xml version="1.0" encoding="utf-8"?>
<sst xmlns="http://schemas.openxmlformats.org/spreadsheetml/2006/main" count="628" uniqueCount="245">
  <si>
    <t>Estado de Situación Financiera</t>
  </si>
  <si>
    <t>Sector:</t>
  </si>
  <si>
    <t>Fecha:</t>
  </si>
  <si>
    <t>Ente Público:</t>
  </si>
  <si>
    <t>Año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</si>
  <si>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</si>
  <si>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</si>
  <si>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</si>
  <si>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</si>
  <si>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</si>
  <si>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</si>
  <si>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</si>
  <si>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</si>
  <si>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</si>
  <si>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</si>
  <si>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</si>
  <si>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</si>
  <si>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</si>
  <si>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</si>
  <si>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</si>
  <si>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</si>
  <si>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</si>
  <si>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</si>
  <si>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</si>
  <si>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</si>
  <si>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</si>
  <si>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</si>
  <si>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</si>
  <si>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</si>
  <si>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</si>
  <si>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</si>
  <si>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</si>
  <si>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</si>
  <si>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</si>
  <si>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</si>
  <si>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</si>
  <si>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</si>
  <si>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</si>
  <si>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</si>
  <si>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</si>
  <si>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</si>
  <si>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</si>
  <si>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</si>
  <si>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</si>
  <si>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</si>
  <si>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</si>
  <si>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</si>
  <si>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</si>
  <si>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</si>
  <si>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</si>
  <si>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</si>
  <si>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</si>
  <si>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</si>
  <si>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</si>
  <si>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</si>
  <si>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</si>
  <si>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</si>
  <si>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</si>
  <si>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</si>
  <si>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</si>
  <si>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</si>
  <si>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</si>
  <si>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</si>
  <si>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Nombre:</t>
  </si>
  <si>
    <t>Cargo:</t>
  </si>
  <si>
    <t>Estado de Cambios en la Situación Financiera</t>
  </si>
  <si>
    <t>Origen</t>
  </si>
  <si>
    <t>Aplicación</t>
  </si>
  <si>
    <t>Activo</t>
  </si>
  <si>
    <t>Pasivo</t>
  </si>
  <si>
    <t>EF</t>
  </si>
  <si>
    <t>ECSF</t>
  </si>
  <si>
    <t>Edo. Financiero</t>
  </si>
  <si>
    <t>Autorizó</t>
  </si>
  <si>
    <t>Elaboró</t>
  </si>
  <si>
    <t>Concepto</t>
  </si>
  <si>
    <t>CONCEPTO</t>
  </si>
  <si>
    <t>¡ERROR!</t>
  </si>
  <si>
    <t>Exceso o Insuficiencia en la Actualización de la Hacienda Pública/Patrimonio</t>
  </si>
  <si>
    <t>Estado de Actividades</t>
  </si>
  <si>
    <t>INGRESOS Y OTROS BENEFICIOS</t>
  </si>
  <si>
    <t>GASTOS Y OTRAS PÉRDIDAS</t>
  </si>
  <si>
    <t>Gastos de 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</si>
  <si>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</si>
  <si>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</si>
  <si>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</si>
  <si>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</si>
  <si>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</si>
  <si>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</si>
  <si>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</si>
  <si>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</si>
  <si>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</si>
  <si>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</si>
  <si>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</si>
  <si>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</si>
  <si>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Participaciones y Aportaciones</t>
  </si>
  <si>
    <t>Transferencias a Fideicomisos, Mandatos y Contratos Análogos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</si>
  <si>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</si>
  <si>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</si>
  <si>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</si>
  <si>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</si>
  <si>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</si>
  <si>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</si>
  <si>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</si>
  <si>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</si>
  <si>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</si>
  <si>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</si>
  <si>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</si>
  <si>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</si>
  <si>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</si>
  <si>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</si>
  <si>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</si>
  <si>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</si>
  <si>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</si>
  <si>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</si>
  <si>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</si>
  <si>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</si>
  <si>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</si>
  <si>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</si>
  <si>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</si>
  <si>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</si>
  <si>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</si>
  <si>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</si>
  <si>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</si>
  <si>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</si>
  <si>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Estado de Variación en la Hacienda Pública</t>
  </si>
  <si>
    <t xml:space="preserve"> </t>
  </si>
  <si>
    <t>Hacienda Pública/Patrimonio Generado de Ejercicios Anteriores</t>
  </si>
  <si>
    <t>Hacienda Pública/Patrimonio Generado del Ejercicio</t>
  </si>
  <si>
    <t>TOTAL</t>
  </si>
  <si>
    <t xml:space="preserve">Aportaciones </t>
  </si>
  <si>
    <t>Estado Analítico del Activo</t>
  </si>
  <si>
    <t>Saldo Inicial</t>
  </si>
  <si>
    <t>Cargos del Periodo</t>
  </si>
  <si>
    <t>Saldo Final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</si>
  <si>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</si>
  <si>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</si>
  <si>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</si>
  <si>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</si>
  <si>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</si>
  <si>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</si>
  <si>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</si>
  <si>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</si>
  <si>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</si>
  <si>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</si>
  <si>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</si>
  <si>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</si>
  <si>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</si>
  <si>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</si>
  <si>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</si>
  <si>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</si>
  <si>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</si>
  <si>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</si>
  <si>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</si>
  <si>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</si>
  <si>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</si>
  <si>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Estado de Flujos de Efectivo</t>
  </si>
  <si>
    <t xml:space="preserve">Flujos de Efectivo de las Actividades de Inversión </t>
  </si>
  <si>
    <t>Contribuciones de mejoras</t>
  </si>
  <si>
    <t>Flujos Netos de Efectivo por Actividades de Inversión</t>
  </si>
  <si>
    <t>Flujo de Efectivo de las Actividades de Financiamiento</t>
  </si>
  <si>
    <t>Servicios Personales</t>
  </si>
  <si>
    <t>Endeudamiento Neto</t>
  </si>
  <si>
    <t xml:space="preserve">   Interno</t>
  </si>
  <si>
    <t>Transferencias al resto del Sector Público</t>
  </si>
  <si>
    <t xml:space="preserve">   Externo</t>
  </si>
  <si>
    <t xml:space="preserve">Subsidios y Subvenciones </t>
  </si>
  <si>
    <t>Servicios de la Deuda</t>
  </si>
  <si>
    <t xml:space="preserve">Participaciones </t>
  </si>
  <si>
    <t>Flujos netos de Efectivo por Actividades de Financiamiento</t>
  </si>
  <si>
    <t>Flujos Netos de Efectivo por Actividades de Operación</t>
  </si>
  <si>
    <t xml:space="preserve">Incremento/Disminución Neta en el Efectivo y Equivalentes al Efectivo </t>
  </si>
  <si>
    <t>Total del  Pasivo</t>
  </si>
  <si>
    <t>Total del Activo</t>
  </si>
  <si>
    <t>Total del  Pasivo y Hacienda Pública / Patrimonio</t>
  </si>
  <si>
    <t>Aumento por Insuficiencia de Estimaciones por Pérdida o Deterioro y Obsolescencia</t>
  </si>
  <si>
    <t>Cuotas y Aportaciones de Seguridad Social</t>
  </si>
  <si>
    <t>Otros Orígenes de Operación</t>
  </si>
  <si>
    <t>Otras Aplicaciones de Operación</t>
  </si>
  <si>
    <t xml:space="preserve">Otros Orígenes de Inversión </t>
  </si>
  <si>
    <t>Otras Aplicaciones de Inversión</t>
  </si>
  <si>
    <t>Otros Orígenes de Financiamiento</t>
  </si>
  <si>
    <t>Otras Aplicaciones de Financiamiento</t>
  </si>
  <si>
    <t>Efectivo y Equivalentes al Efectivo al Inicio del Ejericio</t>
  </si>
  <si>
    <t>Efectivo y Equivalentes al Efectivo al Final del Ejericio</t>
  </si>
  <si>
    <t>Devengado</t>
  </si>
  <si>
    <t>Flujos de Efectivo de las Actividades de Operación</t>
  </si>
  <si>
    <t>Exceso o Insuficiencia en la Actualización de la Hacienda Pública / Patrimonio</t>
  </si>
  <si>
    <t xml:space="preserve">    Aportaciones </t>
  </si>
  <si>
    <t xml:space="preserve">    Donaciones de Capital</t>
  </si>
  <si>
    <t xml:space="preserve">    Actualización de la Hacienda Pública/Patrimonio</t>
  </si>
  <si>
    <t xml:space="preserve">    Resultados del Ejercicio (Ahorro/Desahorro)</t>
  </si>
  <si>
    <t xml:space="preserve">    Resultados de Ejercicios Anteriores</t>
  </si>
  <si>
    <t xml:space="preserve">    Revalúos  </t>
  </si>
  <si>
    <t xml:space="preserve">    Reservas</t>
  </si>
  <si>
    <t xml:space="preserve">    Rectificaciones de Resultados de Ejercicios Anteriores</t>
  </si>
  <si>
    <t xml:space="preserve">    Resultado por Posición Monetaria</t>
  </si>
  <si>
    <t xml:space="preserve">    Resultado por Tenencia de Activos no Monetarios</t>
  </si>
  <si>
    <t xml:space="preserve">    Aportaciones</t>
  </si>
  <si>
    <t xml:space="preserve">    Resultado por Tenencia de Activos No Monetarios</t>
  </si>
  <si>
    <t>Ingresos de Gestión</t>
  </si>
  <si>
    <t xml:space="preserve">Productos </t>
  </si>
  <si>
    <t>Aprovechamientos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</si>
  <si>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</si>
  <si>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</si>
  <si>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</si>
  <si>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</si>
  <si>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Productos</t>
  </si>
  <si>
    <t>Bajo protesta de decir verdad declaramos que los Estados Financieros y sus Notas, son razonablemente correctos y son responsabilidad del emisor.</t>
  </si>
  <si>
    <t>PODER EJECUTIVO DEL ESTADO DE CAMPECHE</t>
  </si>
  <si>
    <t>Bajo protesta de decir verdad declaramos que los Estados Financieros y sus Notas, son razonablemente correctos y son responsabilidad del emisor</t>
  </si>
  <si>
    <t>Abonos del Período</t>
  </si>
  <si>
    <t>Variación del Período</t>
  </si>
  <si>
    <t>Saldo Inicial del Período</t>
  </si>
  <si>
    <t>Saldo Final del Período</t>
  </si>
  <si>
    <t>Transferencias, Asignaciones, Subsidios y Otras Ayudas</t>
  </si>
  <si>
    <t>Hacienda Pública / Patrimonio Contribuido Neto de 2020</t>
  </si>
  <si>
    <t>Hacienda Pública / Patrimonio Generado Neto de 2020</t>
  </si>
  <si>
    <t>Exceso o Insuficiencia en la Actualización de la Hacienda Pública / Patrimonio Neto de 2020</t>
  </si>
  <si>
    <t>Hacienda Pública/Patrimonio Neto Final de 2020</t>
  </si>
  <si>
    <t>Cambios en la Hacienda Pública / Patrimonio Contribuido Neto de 2021</t>
  </si>
  <si>
    <t>Variaciones de la Hacienda Pública / Patrimonio Generado Neto de 2021</t>
  </si>
  <si>
    <t>Cambios en el Exceso o Insuficiencia en la Actualización de la Hacienda Pública / Patrimonio Neto de 2021</t>
  </si>
  <si>
    <t>Hacienda Pública / Patrimonio Neto Final de 2021</t>
  </si>
  <si>
    <t>(Cifras en pesos)</t>
  </si>
  <si>
    <t>Estimado /
 Aprobado</t>
  </si>
  <si>
    <t>Recaudado / 
Pagado</t>
  </si>
  <si>
    <t>Rubros de Ingresos</t>
  </si>
  <si>
    <t>Ingresos Derivados de Financiamientos</t>
  </si>
  <si>
    <t>Capítulos de Gasto</t>
  </si>
  <si>
    <t>Bienes Muebles, Inmuebles e Intangibles</t>
  </si>
  <si>
    <t>Inversiones Financieras y Otras Provisiones</t>
  </si>
  <si>
    <t xml:space="preserve">Participaciones y Aportaciones </t>
  </si>
  <si>
    <t>Deuda Pública</t>
  </si>
  <si>
    <t>Flujo de Fondos</t>
  </si>
  <si>
    <t>Total de las operaciones</t>
  </si>
  <si>
    <t>Ingresos por Venta de Bienes, Prestación de Servicios y Otros Ingresos</t>
  </si>
  <si>
    <t xml:space="preserve">Participaciones, Aportaciones, Convenios, Incentivos Derivados de la Colaboración Fiscal y Fondos Distintos de Aportaciones </t>
  </si>
  <si>
    <t xml:space="preserve">Transferencias, Asignaciones, Subsidios y Subvenciones, y Pensiones y Jubilaciones </t>
  </si>
  <si>
    <t>NOTA: Inlcuye Gasto Presupuestario correspondiente a Ingresos de Ejercicios Anteriores.</t>
  </si>
  <si>
    <t>Al 30 de septiembre de 2021 y al 31 de diciembre de 2020</t>
  </si>
  <si>
    <t>Del 1 de enero al 30 de septiembre de 2021 y del 1 de enero al 31 de diciembre de 2020</t>
  </si>
  <si>
    <t>Del 1 de enero al 30 de septiembre de 2021 y al 31 de diciembre de 2020</t>
  </si>
  <si>
    <t>Del 1 de enero al 30 de septiembre de 2021</t>
  </si>
  <si>
    <t>Del  1 de enero al 30 de septiembre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</si>
</sst>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7" formatCode="#,##0.000"/>
    <numFmt numFmtId="168" formatCode="#,##0.0000000000"/>
    <numFmt numFmtId="169" formatCode="#,##0.00000000000000000"/>
    <numFmt numFmtId="170" formatCode="[$-1080A]#,##0.00;\(#,##0.00\)"/>
    <numFmt numFmtId="171" formatCode="[$-1080A]#,##0.00;\-#,##0.00"/>
  </numFmts>
  <fonts count="5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i/>
      <sz val="8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9"/>
      <name val="Azo Sans"/>
      <family val="3"/>
    </font>
    <font>
      <b/>
      <sz val="9"/>
      <color theme="1"/>
      <name val="Azo Sans"/>
      <family val="3"/>
    </font>
    <font>
      <sz val="9"/>
      <color theme="1"/>
      <name val="Azo Sans"/>
      <family val="3"/>
    </font>
    <font>
      <sz val="10"/>
      <color theme="1"/>
      <name val="Azo Sans"/>
      <family val="3"/>
    </font>
    <font>
      <b/>
      <sz val="9"/>
      <name val="Averta"/>
      <family val="3"/>
    </font>
    <font>
      <sz val="9"/>
      <color theme="1"/>
      <name val="Averta"/>
      <family val="3"/>
    </font>
    <font>
      <sz val="9"/>
      <name val="Averta"/>
      <family val="3"/>
    </font>
    <font>
      <b/>
      <i/>
      <sz val="9"/>
      <name val="Averta"/>
      <family val="3"/>
    </font>
    <font>
      <i/>
      <sz val="9"/>
      <color theme="1"/>
      <name val="Averta"/>
      <family val="3"/>
    </font>
    <font>
      <i/>
      <sz val="9"/>
      <name val="Averta"/>
      <family val="3"/>
    </font>
    <font>
      <sz val="11"/>
      <color theme="1"/>
      <name val="Averta"/>
      <family val="3"/>
    </font>
    <font>
      <b/>
      <sz val="9"/>
      <color theme="1"/>
      <name val="Averta"/>
      <family val="3"/>
    </font>
    <font>
      <b/>
      <sz val="7"/>
      <name val="Averta"/>
      <family val="3"/>
    </font>
    <font>
      <sz val="7"/>
      <color theme="1"/>
      <name val="Averta"/>
      <family val="3"/>
    </font>
    <font>
      <b/>
      <sz val="7"/>
      <color theme="1"/>
      <name val="Averta"/>
      <family val="3"/>
    </font>
    <font>
      <sz val="36"/>
      <color theme="0"/>
      <name val="Averta"/>
      <family val="3"/>
    </font>
    <font>
      <sz val="7"/>
      <name val="Averta"/>
      <family val="3"/>
    </font>
    <font>
      <b/>
      <sz val="9"/>
      <color theme="0" tint="-0.499984740745262"/>
      <name val="Averta"/>
      <family val="3"/>
    </font>
    <font>
      <b/>
      <i/>
      <sz val="9"/>
      <color theme="1"/>
      <name val="Averta"/>
      <family val="3"/>
    </font>
    <font>
      <sz val="22"/>
      <color rgb="FFFF0000"/>
      <name val="Averta"/>
      <family val="3"/>
    </font>
    <font>
      <sz val="10"/>
      <color theme="1"/>
      <name val="Averta"/>
      <family val="3"/>
    </font>
    <font>
      <sz val="10"/>
      <name val="Averta"/>
      <family val="3"/>
    </font>
    <font>
      <b/>
      <sz val="9"/>
      <color theme="1" tint="0.34998626667073579"/>
      <name val="Averta"/>
      <family val="3"/>
    </font>
    <font>
      <sz val="8"/>
      <name val="Averta"/>
      <family val="3"/>
    </font>
    <font>
      <sz val="8"/>
      <color theme="1"/>
      <name val="Averta"/>
      <family val="3"/>
    </font>
    <font>
      <b/>
      <sz val="9"/>
      <color theme="1"/>
      <name val="Quatro Slab"/>
      <family val="3"/>
    </font>
    <font>
      <b/>
      <sz val="9"/>
      <name val="Quatro Slab"/>
      <family val="3"/>
    </font>
    <font>
      <b/>
      <sz val="9"/>
      <color theme="0"/>
      <name val="Quatro Slab"/>
      <family val="3"/>
    </font>
    <font>
      <b/>
      <sz val="10"/>
      <color theme="0"/>
      <name val="Quatro Slab"/>
      <family val="3"/>
    </font>
    <font>
      <sz val="9"/>
      <color theme="0"/>
      <name val="Quatro Slab"/>
      <family val="3"/>
    </font>
    <font>
      <sz val="9"/>
      <color rgb="FFFF0000"/>
      <name val="Quatro Slab"/>
      <family val="3"/>
    </font>
    <font>
      <sz val="9"/>
      <name val="Quatro Slab"/>
      <family val="3"/>
    </font>
    <font>
      <sz val="8"/>
      <color theme="1"/>
      <name val="Quatro Slab"/>
      <family val="3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F224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164" fontId="3" fillId="0" borderId="0"/>
    <xf numFmtId="43" fontId="7" fillId="0" borderId="0" applyFont="0" applyFill="0" applyBorder="0" applyAlignment="0" applyProtection="0"/>
    <xf numFmtId="0" fontId="3" fillId="0" borderId="0"/>
    <xf numFmtId="0" fontId="7" fillId="0" borderId="0"/>
    <xf numFmtId="43" fontId="11" fillId="0" borderId="0" applyFont="0" applyFill="0" applyBorder="0" applyAlignment="0" applyProtection="0"/>
    <xf numFmtId="0" fontId="17" fillId="0" borderId="0"/>
    <xf numFmtId="0" fontId="7" fillId="0" borderId="0"/>
  </cellStyleXfs>
  <cellXfs count="434">
    <xf numFmtId="0" fontId="0" fillId="0" borderId="0" xfId="0"/>
    <xf numFmtId="165" fontId="2" fillId="2" borderId="0" xfId="2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top"/>
    </xf>
    <xf numFmtId="3" fontId="1" fillId="3" borderId="0" xfId="2" applyNumberFormat="1" applyFont="1" applyFill="1" applyBorder="1" applyAlignment="1">
      <alignment vertical="top"/>
    </xf>
    <xf numFmtId="0" fontId="9" fillId="3" borderId="0" xfId="0" applyFont="1" applyFill="1" applyBorder="1" applyAlignment="1">
      <alignment vertical="top"/>
    </xf>
    <xf numFmtId="0" fontId="1" fillId="4" borderId="0" xfId="0" applyFont="1" applyFill="1" applyBorder="1" applyAlignment="1">
      <alignment horizontal="right"/>
    </xf>
    <xf numFmtId="0" fontId="5" fillId="2" borderId="0" xfId="3" applyFont="1" applyFill="1" applyBorder="1" applyAlignment="1">
      <alignment horizontal="center" vertical="center"/>
    </xf>
    <xf numFmtId="0" fontId="0" fillId="0" borderId="0" xfId="0" applyFill="1"/>
    <xf numFmtId="3" fontId="1" fillId="5" borderId="0" xfId="0" applyNumberFormat="1" applyFont="1" applyFill="1" applyBorder="1" applyAlignment="1" applyProtection="1">
      <alignment vertical="top"/>
      <protection locked="0"/>
    </xf>
    <xf numFmtId="3" fontId="4" fillId="5" borderId="14" xfId="0" applyNumberFormat="1" applyFont="1" applyFill="1" applyBorder="1" applyAlignment="1" applyProtection="1">
      <alignment vertical="top"/>
    </xf>
    <xf numFmtId="3" fontId="4" fillId="5" borderId="0" xfId="0" applyNumberFormat="1" applyFont="1" applyFill="1" applyBorder="1" applyAlignment="1" applyProtection="1">
      <alignment vertical="top"/>
    </xf>
    <xf numFmtId="3" fontId="4" fillId="5" borderId="0" xfId="0" applyNumberFormat="1" applyFont="1" applyFill="1" applyBorder="1" applyAlignment="1" applyProtection="1">
      <alignment horizontal="right" vertical="top"/>
    </xf>
    <xf numFmtId="3" fontId="1" fillId="6" borderId="0" xfId="2" applyNumberFormat="1" applyFont="1" applyFill="1" applyBorder="1" applyAlignment="1" applyProtection="1">
      <alignment horizontal="right" vertical="top" wrapText="1"/>
    </xf>
    <xf numFmtId="0" fontId="8" fillId="0" borderId="0" xfId="0" applyFont="1" applyAlignment="1">
      <alignment wrapText="1"/>
    </xf>
    <xf numFmtId="14" fontId="8" fillId="0" borderId="0" xfId="0" applyNumberFormat="1" applyFont="1" applyAlignment="1">
      <alignment wrapText="1"/>
    </xf>
    <xf numFmtId="0" fontId="10" fillId="0" borderId="0" xfId="0" applyFont="1" applyFill="1"/>
    <xf numFmtId="0" fontId="13" fillId="4" borderId="0" xfId="0" applyFont="1" applyFill="1"/>
    <xf numFmtId="0" fontId="13" fillId="4" borderId="0" xfId="0" applyFont="1" applyFill="1" applyProtection="1"/>
    <xf numFmtId="0" fontId="13" fillId="4" borderId="0" xfId="0" applyFont="1" applyFill="1" applyBorder="1" applyProtection="1"/>
    <xf numFmtId="0" fontId="13" fillId="4" borderId="0" xfId="0" applyFont="1" applyFill="1" applyBorder="1" applyAlignment="1" applyProtection="1">
      <protection locked="0"/>
    </xf>
    <xf numFmtId="0" fontId="13" fillId="4" borderId="0" xfId="0" applyFont="1" applyFill="1" applyBorder="1"/>
    <xf numFmtId="0" fontId="13" fillId="4" borderId="0" xfId="0" applyFont="1" applyFill="1" applyBorder="1" applyAlignment="1">
      <alignment vertical="top"/>
    </xf>
    <xf numFmtId="0" fontId="2" fillId="4" borderId="0" xfId="1" applyNumberFormat="1" applyFont="1" applyFill="1" applyBorder="1" applyAlignment="1">
      <alignment horizontal="centerContinuous" vertical="center"/>
    </xf>
    <xf numFmtId="0" fontId="15" fillId="4" borderId="0" xfId="0" applyFont="1" applyFill="1" applyBorder="1"/>
    <xf numFmtId="0" fontId="5" fillId="4" borderId="0" xfId="0" applyFont="1" applyFill="1" applyBorder="1" applyAlignment="1">
      <alignment vertical="top"/>
    </xf>
    <xf numFmtId="0" fontId="2" fillId="4" borderId="0" xfId="0" applyFont="1" applyFill="1" applyBorder="1" applyAlignment="1">
      <alignment vertical="top"/>
    </xf>
    <xf numFmtId="0" fontId="5" fillId="4" borderId="0" xfId="0" applyFont="1" applyFill="1" applyBorder="1"/>
    <xf numFmtId="43" fontId="5" fillId="4" borderId="0" xfId="2" applyFont="1" applyFill="1" applyBorder="1"/>
    <xf numFmtId="0" fontId="13" fillId="4" borderId="0" xfId="0" applyFont="1" applyFill="1" applyBorder="1" applyAlignment="1"/>
    <xf numFmtId="0" fontId="12" fillId="4" borderId="0" xfId="0" applyFont="1" applyFill="1" applyBorder="1"/>
    <xf numFmtId="0" fontId="13" fillId="4" borderId="0" xfId="0" applyFont="1" applyFill="1" applyAlignment="1"/>
    <xf numFmtId="0" fontId="5" fillId="4" borderId="0" xfId="0" applyFont="1" applyFill="1"/>
    <xf numFmtId="0" fontId="13" fillId="4" borderId="0" xfId="0" applyFont="1" applyFill="1" applyAlignment="1">
      <alignment horizontal="left" wrapText="1"/>
    </xf>
    <xf numFmtId="4" fontId="5" fillId="4" borderId="0" xfId="2" applyNumberFormat="1" applyFont="1" applyFill="1" applyBorder="1" applyAlignment="1" applyProtection="1">
      <alignment vertical="top"/>
      <protection locked="0"/>
    </xf>
    <xf numFmtId="0" fontId="15" fillId="4" borderId="0" xfId="0" applyFont="1" applyFill="1" applyBorder="1" applyAlignment="1">
      <alignment horizontal="center"/>
    </xf>
    <xf numFmtId="4" fontId="5" fillId="4" borderId="0" xfId="0" applyNumberFormat="1" applyFont="1" applyFill="1" applyBorder="1" applyAlignment="1" applyProtection="1">
      <alignment vertical="top"/>
      <protection locked="0"/>
    </xf>
    <xf numFmtId="4" fontId="13" fillId="4" borderId="0" xfId="0" applyNumberFormat="1" applyFont="1" applyFill="1" applyBorder="1"/>
    <xf numFmtId="4" fontId="13" fillId="4" borderId="0" xfId="0" applyNumberFormat="1" applyFont="1" applyFill="1"/>
    <xf numFmtId="4" fontId="13" fillId="4" borderId="0" xfId="0" applyNumberFormat="1" applyFont="1" applyFill="1" applyAlignment="1">
      <alignment horizontal="left" wrapText="1"/>
    </xf>
    <xf numFmtId="4" fontId="13" fillId="4" borderId="0" xfId="0" applyNumberFormat="1" applyFont="1" applyFill="1" applyBorder="1" applyAlignment="1">
      <alignment vertical="top"/>
    </xf>
    <xf numFmtId="4" fontId="13" fillId="4" borderId="0" xfId="0" applyNumberFormat="1" applyFont="1" applyFill="1" applyBorder="1" applyProtection="1"/>
    <xf numFmtId="167" fontId="13" fillId="4" borderId="0" xfId="0" applyNumberFormat="1" applyFont="1" applyFill="1" applyBorder="1"/>
    <xf numFmtId="168" fontId="13" fillId="4" borderId="0" xfId="0" applyNumberFormat="1" applyFont="1" applyFill="1" applyAlignment="1">
      <alignment horizontal="left" wrapText="1"/>
    </xf>
    <xf numFmtId="169" fontId="13" fillId="4" borderId="0" xfId="0" applyNumberFormat="1" applyFont="1" applyFill="1" applyAlignment="1">
      <alignment horizontal="left" wrapText="1"/>
    </xf>
    <xf numFmtId="43" fontId="13" fillId="4" borderId="0" xfId="2" applyFont="1" applyFill="1" applyBorder="1"/>
    <xf numFmtId="0" fontId="13" fillId="4" borderId="0" xfId="0" applyFont="1" applyFill="1" applyBorder="1" applyAlignment="1">
      <alignment horizontal="center"/>
    </xf>
    <xf numFmtId="0" fontId="2" fillId="4" borderId="0" xfId="3" applyFont="1" applyFill="1" applyBorder="1" applyAlignment="1">
      <alignment horizontal="center"/>
    </xf>
    <xf numFmtId="0" fontId="2" fillId="4" borderId="0" xfId="0" applyFont="1" applyFill="1" applyBorder="1" applyAlignment="1">
      <alignment vertical="top" wrapText="1"/>
    </xf>
    <xf numFmtId="0" fontId="14" fillId="4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left" vertical="top"/>
    </xf>
    <xf numFmtId="0" fontId="2" fillId="4" borderId="0" xfId="1" applyNumberFormat="1" applyFont="1" applyFill="1" applyBorder="1" applyAlignment="1">
      <alignment horizontal="center" vertical="center"/>
    </xf>
    <xf numFmtId="0" fontId="5" fillId="4" borderId="0" xfId="0" applyFont="1" applyFill="1" applyBorder="1" applyAlignment="1" applyProtection="1">
      <alignment horizontal="center" vertical="center"/>
      <protection locked="0"/>
    </xf>
    <xf numFmtId="0" fontId="5" fillId="4" borderId="0" xfId="0" applyFont="1" applyFill="1" applyAlignment="1">
      <alignment horizontal="center"/>
    </xf>
    <xf numFmtId="0" fontId="13" fillId="4" borderId="0" xfId="0" applyFont="1" applyFill="1" applyBorder="1" applyAlignment="1">
      <alignment horizontal="left" vertical="top" wrapText="1"/>
    </xf>
    <xf numFmtId="0" fontId="14" fillId="4" borderId="0" xfId="0" applyFont="1" applyFill="1" applyBorder="1" applyAlignment="1">
      <alignment horizontal="center" vertical="center"/>
    </xf>
    <xf numFmtId="0" fontId="2" fillId="4" borderId="0" xfId="3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wrapText="1"/>
    </xf>
    <xf numFmtId="0" fontId="15" fillId="4" borderId="0" xfId="0" applyFont="1" applyFill="1" applyBorder="1" applyAlignment="1">
      <alignment vertical="center"/>
    </xf>
    <xf numFmtId="4" fontId="2" fillId="4" borderId="0" xfId="0" applyNumberFormat="1" applyFont="1" applyFill="1" applyBorder="1" applyAlignment="1">
      <alignment vertical="top" wrapText="1"/>
    </xf>
    <xf numFmtId="165" fontId="12" fillId="4" borderId="0" xfId="2" applyNumberFormat="1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/>
    </xf>
    <xf numFmtId="0" fontId="16" fillId="4" borderId="0" xfId="0" applyFont="1" applyFill="1" applyAlignment="1">
      <alignment horizontal="left" wrapText="1"/>
    </xf>
    <xf numFmtId="0" fontId="5" fillId="4" borderId="0" xfId="0" applyFont="1" applyFill="1" applyBorder="1" applyAlignment="1"/>
    <xf numFmtId="0" fontId="2" fillId="4" borderId="0" xfId="0" applyFont="1" applyFill="1" applyBorder="1"/>
    <xf numFmtId="4" fontId="5" fillId="4" borderId="0" xfId="0" applyNumberFormat="1" applyFont="1" applyFill="1" applyAlignment="1">
      <alignment vertical="center"/>
    </xf>
    <xf numFmtId="0" fontId="5" fillId="4" borderId="0" xfId="0" applyFont="1" applyFill="1" applyAlignment="1">
      <alignment vertical="center"/>
    </xf>
    <xf numFmtId="43" fontId="13" fillId="4" borderId="0" xfId="2" applyFont="1" applyFill="1"/>
    <xf numFmtId="0" fontId="20" fillId="4" borderId="0" xfId="0" applyFont="1" applyFill="1"/>
    <xf numFmtId="0" fontId="18" fillId="4" borderId="0" xfId="0" applyFont="1" applyFill="1" applyBorder="1" applyAlignment="1" applyProtection="1">
      <alignment vertical="top" wrapText="1"/>
      <protection locked="0"/>
    </xf>
    <xf numFmtId="0" fontId="21" fillId="4" borderId="0" xfId="0" applyFont="1" applyFill="1"/>
    <xf numFmtId="4" fontId="13" fillId="4" borderId="0" xfId="0" applyNumberFormat="1" applyFont="1" applyFill="1" applyProtection="1"/>
    <xf numFmtId="0" fontId="8" fillId="0" borderId="0" xfId="0" applyFont="1"/>
    <xf numFmtId="0" fontId="9" fillId="0" borderId="0" xfId="0" applyFont="1"/>
    <xf numFmtId="0" fontId="23" fillId="4" borderId="1" xfId="0" applyFont="1" applyFill="1" applyBorder="1" applyAlignment="1"/>
    <xf numFmtId="0" fontId="22" fillId="4" borderId="0" xfId="3" applyFont="1" applyFill="1" applyBorder="1" applyAlignment="1">
      <alignment vertical="center"/>
    </xf>
    <xf numFmtId="0" fontId="24" fillId="4" borderId="0" xfId="3" applyFont="1" applyFill="1" applyBorder="1" applyAlignment="1"/>
    <xf numFmtId="0" fontId="23" fillId="4" borderId="2" xfId="0" applyFont="1" applyFill="1" applyBorder="1" applyAlignment="1"/>
    <xf numFmtId="0" fontId="22" fillId="4" borderId="1" xfId="0" applyFont="1" applyFill="1" applyBorder="1" applyAlignment="1"/>
    <xf numFmtId="3" fontId="24" fillId="4" borderId="0" xfId="0" applyNumberFormat="1" applyFont="1" applyFill="1" applyBorder="1" applyAlignment="1">
      <alignment vertical="top"/>
    </xf>
    <xf numFmtId="0" fontId="23" fillId="4" borderId="2" xfId="0" applyFont="1" applyFill="1" applyBorder="1" applyAlignment="1">
      <alignment vertical="top"/>
    </xf>
    <xf numFmtId="0" fontId="22" fillId="4" borderId="1" xfId="0" applyFont="1" applyFill="1" applyBorder="1" applyAlignment="1">
      <alignment horizontal="left" vertical="top"/>
    </xf>
    <xf numFmtId="4" fontId="22" fillId="4" borderId="0" xfId="0" applyNumberFormat="1" applyFont="1" applyFill="1" applyBorder="1" applyAlignment="1">
      <alignment vertical="center"/>
    </xf>
    <xf numFmtId="0" fontId="24" fillId="4" borderId="1" xfId="0" applyFont="1" applyFill="1" applyBorder="1" applyAlignment="1">
      <alignment horizontal="left" vertical="top"/>
    </xf>
    <xf numFmtId="4" fontId="24" fillId="4" borderId="0" xfId="2" applyNumberFormat="1" applyFont="1" applyFill="1" applyBorder="1" applyAlignment="1" applyProtection="1">
      <alignment vertical="center"/>
      <protection locked="0"/>
    </xf>
    <xf numFmtId="170" fontId="24" fillId="4" borderId="0" xfId="0" applyNumberFormat="1" applyFont="1" applyFill="1" applyBorder="1" applyAlignment="1" applyProtection="1">
      <alignment vertical="center"/>
      <protection locked="0"/>
    </xf>
    <xf numFmtId="0" fontId="22" fillId="4" borderId="0" xfId="0" applyFont="1" applyFill="1" applyBorder="1" applyAlignment="1">
      <alignment vertical="top" wrapText="1"/>
    </xf>
    <xf numFmtId="0" fontId="25" fillId="4" borderId="0" xfId="0" applyFont="1" applyFill="1" applyBorder="1" applyAlignment="1">
      <alignment vertical="top"/>
    </xf>
    <xf numFmtId="4" fontId="24" fillId="4" borderId="0" xfId="0" applyNumberFormat="1" applyFont="1" applyFill="1" applyBorder="1" applyAlignment="1">
      <alignment vertical="center"/>
    </xf>
    <xf numFmtId="0" fontId="25" fillId="4" borderId="1" xfId="0" applyFont="1" applyFill="1" applyBorder="1" applyAlignment="1">
      <alignment horizontal="left" vertical="top"/>
    </xf>
    <xf numFmtId="4" fontId="25" fillId="4" borderId="0" xfId="0" applyNumberFormat="1" applyFont="1" applyFill="1" applyBorder="1" applyAlignment="1">
      <alignment vertical="center"/>
    </xf>
    <xf numFmtId="0" fontId="26" fillId="4" borderId="2" xfId="0" applyFont="1" applyFill="1" applyBorder="1" applyAlignment="1">
      <alignment vertical="top"/>
    </xf>
    <xf numFmtId="0" fontId="23" fillId="4" borderId="1" xfId="0" applyFont="1" applyFill="1" applyBorder="1"/>
    <xf numFmtId="4" fontId="22" fillId="4" borderId="0" xfId="2" applyNumberFormat="1" applyFont="1" applyFill="1" applyBorder="1" applyAlignment="1">
      <alignment vertical="center"/>
    </xf>
    <xf numFmtId="0" fontId="24" fillId="4" borderId="0" xfId="0" applyFont="1" applyFill="1" applyBorder="1" applyAlignment="1">
      <alignment vertical="top"/>
    </xf>
    <xf numFmtId="4" fontId="27" fillId="4" borderId="0" xfId="0" applyNumberFormat="1" applyFont="1" applyFill="1" applyBorder="1" applyAlignment="1">
      <alignment vertical="center"/>
    </xf>
    <xf numFmtId="4" fontId="25" fillId="4" borderId="0" xfId="2" applyNumberFormat="1" applyFont="1" applyFill="1" applyBorder="1" applyAlignment="1">
      <alignment vertical="center"/>
    </xf>
    <xf numFmtId="0" fontId="25" fillId="4" borderId="0" xfId="0" applyFont="1" applyFill="1" applyBorder="1" applyAlignment="1">
      <alignment vertical="top" wrapText="1"/>
    </xf>
    <xf numFmtId="0" fontId="23" fillId="4" borderId="0" xfId="0" applyFont="1" applyFill="1" applyBorder="1" applyAlignment="1">
      <alignment vertical="top"/>
    </xf>
    <xf numFmtId="0" fontId="23" fillId="4" borderId="3" xfId="0" applyFont="1" applyFill="1" applyBorder="1"/>
    <xf numFmtId="0" fontId="23" fillId="4" borderId="4" xfId="0" applyFont="1" applyFill="1" applyBorder="1"/>
    <xf numFmtId="0" fontId="23" fillId="4" borderId="5" xfId="0" applyFont="1" applyFill="1" applyBorder="1"/>
    <xf numFmtId="0" fontId="23" fillId="4" borderId="0" xfId="0" applyFont="1" applyFill="1" applyBorder="1"/>
    <xf numFmtId="0" fontId="24" fillId="4" borderId="0" xfId="0" applyFont="1" applyFill="1" applyBorder="1"/>
    <xf numFmtId="43" fontId="24" fillId="4" borderId="0" xfId="2" applyFont="1" applyFill="1" applyBorder="1"/>
    <xf numFmtId="0" fontId="23" fillId="4" borderId="0" xfId="0" applyFont="1" applyFill="1"/>
    <xf numFmtId="0" fontId="24" fillId="4" borderId="0" xfId="0" applyFont="1" applyFill="1" applyBorder="1" applyAlignment="1" applyProtection="1">
      <protection locked="0"/>
    </xf>
    <xf numFmtId="0" fontId="24" fillId="4" borderId="0" xfId="0" applyFont="1" applyFill="1" applyBorder="1" applyAlignment="1" applyProtection="1">
      <alignment vertical="center"/>
      <protection locked="0"/>
    </xf>
    <xf numFmtId="0" fontId="23" fillId="4" borderId="0" xfId="0" applyFont="1" applyFill="1" applyBorder="1" applyAlignment="1" applyProtection="1">
      <alignment horizontal="center"/>
      <protection locked="0"/>
    </xf>
    <xf numFmtId="43" fontId="24" fillId="4" borderId="0" xfId="2" applyFont="1" applyFill="1" applyBorder="1" applyAlignment="1">
      <alignment vertical="top"/>
    </xf>
    <xf numFmtId="0" fontId="24" fillId="4" borderId="0" xfId="0" applyFont="1" applyFill="1" applyBorder="1" applyAlignment="1" applyProtection="1">
      <alignment vertical="top" wrapText="1"/>
      <protection locked="0"/>
    </xf>
    <xf numFmtId="0" fontId="22" fillId="4" borderId="1" xfId="1" applyNumberFormat="1" applyFont="1" applyFill="1" applyBorder="1" applyAlignment="1">
      <alignment vertical="center"/>
    </xf>
    <xf numFmtId="0" fontId="22" fillId="4" borderId="0" xfId="1" applyNumberFormat="1" applyFont="1" applyFill="1" applyBorder="1" applyAlignment="1">
      <alignment vertical="center"/>
    </xf>
    <xf numFmtId="4" fontId="22" fillId="4" borderId="0" xfId="1" applyNumberFormat="1" applyFont="1" applyFill="1" applyBorder="1" applyAlignment="1">
      <alignment vertical="center"/>
    </xf>
    <xf numFmtId="0" fontId="30" fillId="4" borderId="0" xfId="1" applyNumberFormat="1" applyFont="1" applyFill="1" applyBorder="1" applyAlignment="1">
      <alignment horizontal="right" vertical="center"/>
    </xf>
    <xf numFmtId="0" fontId="23" fillId="4" borderId="2" xfId="0" applyFont="1" applyFill="1" applyBorder="1"/>
    <xf numFmtId="0" fontId="23" fillId="4" borderId="1" xfId="0" applyFont="1" applyFill="1" applyBorder="1" applyAlignment="1">
      <alignment vertical="top"/>
    </xf>
    <xf numFmtId="4" fontId="24" fillId="4" borderId="0" xfId="2" applyNumberFormat="1" applyFont="1" applyFill="1" applyBorder="1" applyAlignment="1">
      <alignment vertical="center"/>
    </xf>
    <xf numFmtId="0" fontId="31" fillId="4" borderId="0" xfId="0" applyFont="1" applyFill="1" applyBorder="1" applyAlignment="1">
      <alignment horizontal="right" vertical="center"/>
    </xf>
    <xf numFmtId="0" fontId="22" fillId="4" borderId="0" xfId="0" applyFont="1" applyFill="1" applyBorder="1" applyAlignment="1">
      <alignment vertical="top"/>
    </xf>
    <xf numFmtId="0" fontId="22" fillId="4" borderId="0" xfId="0" applyFont="1" applyFill="1" applyBorder="1" applyAlignment="1">
      <alignment vertical="center" wrapText="1"/>
    </xf>
    <xf numFmtId="0" fontId="22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vertical="center" wrapText="1"/>
    </xf>
    <xf numFmtId="0" fontId="25" fillId="4" borderId="0" xfId="0" applyFont="1" applyFill="1" applyBorder="1" applyAlignment="1">
      <alignment vertical="center"/>
    </xf>
    <xf numFmtId="4" fontId="24" fillId="4" borderId="0" xfId="0" applyNumberFormat="1" applyFont="1" applyFill="1" applyBorder="1" applyAlignment="1" applyProtection="1">
      <alignment vertical="center"/>
      <protection locked="0"/>
    </xf>
    <xf numFmtId="0" fontId="24" fillId="4" borderId="0" xfId="0" applyFont="1" applyFill="1" applyBorder="1" applyAlignment="1">
      <alignment vertical="top" wrapText="1"/>
    </xf>
    <xf numFmtId="0" fontId="24" fillId="4" borderId="0" xfId="0" applyFont="1" applyFill="1" applyBorder="1" applyAlignment="1">
      <alignment horizontal="left" vertical="top" wrapText="1"/>
    </xf>
    <xf numFmtId="0" fontId="29" fillId="4" borderId="1" xfId="0" applyFont="1" applyFill="1" applyBorder="1" applyAlignment="1">
      <alignment vertical="top"/>
    </xf>
    <xf numFmtId="4" fontId="22" fillId="4" borderId="0" xfId="0" applyNumberFormat="1" applyFont="1" applyFill="1" applyBorder="1" applyAlignment="1" applyProtection="1">
      <alignment vertical="center"/>
    </xf>
    <xf numFmtId="0" fontId="32" fillId="4" borderId="0" xfId="0" applyFont="1" applyFill="1" applyBorder="1" applyAlignment="1">
      <alignment horizontal="right" vertical="center"/>
    </xf>
    <xf numFmtId="0" fontId="22" fillId="4" borderId="0" xfId="0" applyFont="1" applyFill="1" applyBorder="1" applyAlignment="1">
      <alignment horizontal="left" vertical="top" wrapText="1"/>
    </xf>
    <xf numFmtId="0" fontId="23" fillId="4" borderId="0" xfId="0" applyFont="1" applyFill="1" applyBorder="1" applyAlignment="1">
      <alignment vertical="center" wrapText="1"/>
    </xf>
    <xf numFmtId="0" fontId="24" fillId="4" borderId="0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vertical="center" wrapText="1"/>
    </xf>
    <xf numFmtId="0" fontId="22" fillId="4" borderId="0" xfId="0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/>
    </xf>
    <xf numFmtId="0" fontId="24" fillId="4" borderId="0" xfId="0" applyFont="1" applyFill="1" applyBorder="1" applyAlignment="1">
      <alignment vertical="center"/>
    </xf>
    <xf numFmtId="4" fontId="27" fillId="4" borderId="0" xfId="2" applyNumberFormat="1" applyFont="1" applyFill="1" applyBorder="1" applyAlignment="1">
      <alignment vertical="center"/>
    </xf>
    <xf numFmtId="0" fontId="24" fillId="4" borderId="0" xfId="0" applyFont="1" applyFill="1" applyBorder="1" applyAlignment="1">
      <alignment horizontal="left" vertical="center"/>
    </xf>
    <xf numFmtId="0" fontId="23" fillId="4" borderId="3" xfId="0" applyFont="1" applyFill="1" applyBorder="1" applyAlignment="1">
      <alignment vertical="top"/>
    </xf>
    <xf numFmtId="0" fontId="23" fillId="4" borderId="4" xfId="0" applyFont="1" applyFill="1" applyBorder="1" applyAlignment="1">
      <alignment vertical="top"/>
    </xf>
    <xf numFmtId="4" fontId="23" fillId="4" borderId="4" xfId="0" applyNumberFormat="1" applyFont="1" applyFill="1" applyBorder="1" applyAlignment="1">
      <alignment vertical="center"/>
    </xf>
    <xf numFmtId="0" fontId="31" fillId="4" borderId="4" xfId="0" applyFont="1" applyFill="1" applyBorder="1" applyAlignment="1">
      <alignment horizontal="right" vertical="center"/>
    </xf>
    <xf numFmtId="0" fontId="23" fillId="4" borderId="4" xfId="0" applyFont="1" applyFill="1" applyBorder="1" applyAlignment="1">
      <alignment vertical="center"/>
    </xf>
    <xf numFmtId="0" fontId="22" fillId="4" borderId="0" xfId="0" applyFont="1" applyFill="1" applyBorder="1" applyAlignment="1">
      <alignment horizontal="right" vertical="top"/>
    </xf>
    <xf numFmtId="43" fontId="34" fillId="4" borderId="0" xfId="2" applyFont="1" applyFill="1" applyBorder="1" applyAlignment="1">
      <alignment horizontal="right" vertical="center"/>
    </xf>
    <xf numFmtId="0" fontId="24" fillId="4" borderId="0" xfId="0" applyFont="1" applyFill="1" applyBorder="1" applyAlignment="1">
      <alignment horizontal="right"/>
    </xf>
    <xf numFmtId="4" fontId="23" fillId="4" borderId="0" xfId="0" applyNumberFormat="1" applyFont="1" applyFill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4" fontId="24" fillId="4" borderId="0" xfId="3" applyNumberFormat="1" applyFont="1" applyFill="1" applyBorder="1" applyAlignment="1"/>
    <xf numFmtId="0" fontId="22" fillId="4" borderId="0" xfId="3" applyFont="1" applyFill="1" applyBorder="1" applyAlignment="1">
      <alignment vertical="top"/>
    </xf>
    <xf numFmtId="4" fontId="35" fillId="4" borderId="0" xfId="3" applyNumberFormat="1" applyFont="1" applyFill="1" applyBorder="1" applyAlignment="1">
      <alignment horizontal="center"/>
    </xf>
    <xf numFmtId="4" fontId="22" fillId="4" borderId="0" xfId="0" applyNumberFormat="1" applyFont="1" applyFill="1" applyBorder="1" applyAlignment="1" applyProtection="1">
      <alignment horizontal="right" vertical="top"/>
    </xf>
    <xf numFmtId="4" fontId="24" fillId="4" borderId="0" xfId="0" applyNumberFormat="1" applyFont="1" applyFill="1" applyBorder="1" applyAlignment="1" applyProtection="1">
      <alignment horizontal="right" vertical="top"/>
    </xf>
    <xf numFmtId="4" fontId="24" fillId="4" borderId="0" xfId="2" applyNumberFormat="1" applyFont="1" applyFill="1" applyBorder="1" applyAlignment="1" applyProtection="1">
      <alignment horizontal="right" vertical="top" wrapText="1"/>
    </xf>
    <xf numFmtId="4" fontId="35" fillId="4" borderId="0" xfId="3" applyNumberFormat="1" applyFont="1" applyFill="1" applyBorder="1" applyAlignment="1" applyProtection="1">
      <alignment horizontal="center"/>
    </xf>
    <xf numFmtId="0" fontId="24" fillId="4" borderId="3" xfId="0" applyFont="1" applyFill="1" applyBorder="1" applyAlignment="1">
      <alignment horizontal="left" vertical="top"/>
    </xf>
    <xf numFmtId="4" fontId="23" fillId="4" borderId="4" xfId="0" applyNumberFormat="1" applyFont="1" applyFill="1" applyBorder="1"/>
    <xf numFmtId="0" fontId="23" fillId="4" borderId="5" xfId="0" applyFont="1" applyFill="1" applyBorder="1" applyAlignment="1">
      <alignment vertical="top"/>
    </xf>
    <xf numFmtId="0" fontId="23" fillId="4" borderId="7" xfId="0" applyFont="1" applyFill="1" applyBorder="1"/>
    <xf numFmtId="4" fontId="24" fillId="4" borderId="0" xfId="0" applyNumberFormat="1" applyFont="1" applyFill="1" applyBorder="1"/>
    <xf numFmtId="4" fontId="24" fillId="4" borderId="0" xfId="2" applyNumberFormat="1" applyFont="1" applyFill="1" applyBorder="1"/>
    <xf numFmtId="0" fontId="23" fillId="4" borderId="0" xfId="0" applyFont="1" applyFill="1" applyAlignment="1">
      <alignment horizontal="left"/>
    </xf>
    <xf numFmtId="0" fontId="23" fillId="4" borderId="0" xfId="0" applyFont="1" applyFill="1" applyBorder="1" applyAlignment="1" applyProtection="1">
      <alignment horizontal="left"/>
      <protection locked="0"/>
    </xf>
    <xf numFmtId="0" fontId="23" fillId="4" borderId="0" xfId="0" applyFont="1" applyFill="1" applyBorder="1" applyAlignment="1" applyProtection="1">
      <protection locked="0"/>
    </xf>
    <xf numFmtId="0" fontId="24" fillId="4" borderId="0" xfId="0" applyFont="1" applyFill="1" applyBorder="1" applyAlignment="1" applyProtection="1">
      <alignment horizontal="center" vertical="top"/>
      <protection locked="0"/>
    </xf>
    <xf numFmtId="4" fontId="23" fillId="4" borderId="0" xfId="0" applyNumberFormat="1" applyFont="1" applyFill="1"/>
    <xf numFmtId="4" fontId="29" fillId="4" borderId="0" xfId="0" applyNumberFormat="1" applyFont="1" applyFill="1" applyBorder="1" applyAlignment="1">
      <alignment vertical="center"/>
    </xf>
    <xf numFmtId="4" fontId="29" fillId="4" borderId="2" xfId="0" applyNumberFormat="1" applyFont="1" applyFill="1" applyBorder="1" applyAlignment="1">
      <alignment vertical="top"/>
    </xf>
    <xf numFmtId="0" fontId="29" fillId="4" borderId="0" xfId="0" applyFont="1" applyFill="1" applyBorder="1" applyAlignment="1">
      <alignment vertical="center"/>
    </xf>
    <xf numFmtId="0" fontId="36" fillId="4" borderId="1" xfId="0" applyFont="1" applyFill="1" applyBorder="1" applyAlignment="1">
      <alignment vertical="top"/>
    </xf>
    <xf numFmtId="4" fontId="29" fillId="4" borderId="0" xfId="2" applyNumberFormat="1" applyFont="1" applyFill="1" applyBorder="1" applyAlignment="1">
      <alignment vertical="center"/>
    </xf>
    <xf numFmtId="4" fontId="36" fillId="4" borderId="2" xfId="0" applyNumberFormat="1" applyFont="1" applyFill="1" applyBorder="1" applyAlignment="1">
      <alignment vertical="top"/>
    </xf>
    <xf numFmtId="4" fontId="23" fillId="4" borderId="2" xfId="0" applyNumberFormat="1" applyFont="1" applyFill="1" applyBorder="1" applyAlignment="1">
      <alignment vertical="top"/>
    </xf>
    <xf numFmtId="0" fontId="23" fillId="4" borderId="0" xfId="0" applyFont="1" applyFill="1" applyBorder="1" applyAlignment="1">
      <alignment horizontal="left" vertical="center"/>
    </xf>
    <xf numFmtId="4" fontId="23" fillId="4" borderId="0" xfId="2" applyNumberFormat="1" applyFont="1" applyFill="1" applyBorder="1" applyAlignment="1">
      <alignment vertical="center"/>
    </xf>
    <xf numFmtId="0" fontId="23" fillId="4" borderId="0" xfId="0" applyFont="1" applyFill="1" applyBorder="1" applyAlignment="1">
      <alignment horizontal="left" vertical="top"/>
    </xf>
    <xf numFmtId="3" fontId="23" fillId="4" borderId="0" xfId="2" applyNumberFormat="1" applyFont="1" applyFill="1" applyBorder="1" applyAlignment="1">
      <alignment vertical="top"/>
    </xf>
    <xf numFmtId="3" fontId="23" fillId="4" borderId="0" xfId="0" applyNumberFormat="1" applyFont="1" applyFill="1" applyBorder="1" applyAlignment="1">
      <alignment vertical="top"/>
    </xf>
    <xf numFmtId="0" fontId="23" fillId="4" borderId="0" xfId="0" applyFont="1" applyFill="1" applyAlignment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center"/>
    </xf>
    <xf numFmtId="0" fontId="23" fillId="4" borderId="0" xfId="0" applyFont="1" applyFill="1" applyBorder="1" applyAlignment="1"/>
    <xf numFmtId="0" fontId="23" fillId="4" borderId="0" xfId="0" applyFont="1" applyFill="1" applyBorder="1" applyAlignment="1">
      <alignment horizontal="center"/>
    </xf>
    <xf numFmtId="0" fontId="22" fillId="4" borderId="1" xfId="1" applyNumberFormat="1" applyFont="1" applyFill="1" applyBorder="1" applyAlignment="1" applyProtection="1">
      <alignment horizontal="centerContinuous" vertical="center"/>
    </xf>
    <xf numFmtId="0" fontId="22" fillId="4" borderId="1" xfId="1" applyNumberFormat="1" applyFont="1" applyFill="1" applyBorder="1" applyAlignment="1" applyProtection="1">
      <alignment vertical="center"/>
    </xf>
    <xf numFmtId="0" fontId="22" fillId="4" borderId="0" xfId="1" applyNumberFormat="1" applyFont="1" applyFill="1" applyBorder="1" applyAlignment="1" applyProtection="1">
      <alignment vertical="top"/>
    </xf>
    <xf numFmtId="0" fontId="22" fillId="4" borderId="2" xfId="1" applyNumberFormat="1" applyFont="1" applyFill="1" applyBorder="1" applyAlignment="1" applyProtection="1">
      <alignment vertical="top"/>
    </xf>
    <xf numFmtId="0" fontId="29" fillId="4" borderId="1" xfId="0" applyFont="1" applyFill="1" applyBorder="1" applyAlignment="1" applyProtection="1"/>
    <xf numFmtId="0" fontId="22" fillId="4" borderId="0" xfId="0" applyFont="1" applyFill="1" applyBorder="1" applyAlignment="1" applyProtection="1">
      <alignment vertical="top"/>
    </xf>
    <xf numFmtId="0" fontId="22" fillId="4" borderId="2" xfId="0" applyFont="1" applyFill="1" applyBorder="1" applyAlignment="1" applyProtection="1">
      <alignment vertical="top"/>
    </xf>
    <xf numFmtId="3" fontId="22" fillId="4" borderId="0" xfId="0" applyNumberFormat="1" applyFont="1" applyFill="1" applyBorder="1" applyAlignment="1" applyProtection="1">
      <alignment horizontal="center" vertical="top"/>
      <protection locked="0"/>
    </xf>
    <xf numFmtId="4" fontId="29" fillId="4" borderId="2" xfId="0" applyNumberFormat="1" applyFont="1" applyFill="1" applyBorder="1" applyAlignment="1" applyProtection="1">
      <alignment vertical="top"/>
    </xf>
    <xf numFmtId="0" fontId="23" fillId="4" borderId="1" xfId="0" applyFont="1" applyFill="1" applyBorder="1" applyAlignment="1" applyProtection="1"/>
    <xf numFmtId="0" fontId="35" fillId="4" borderId="0" xfId="0" applyFont="1" applyFill="1" applyBorder="1" applyAlignment="1" applyProtection="1">
      <alignment vertical="top"/>
    </xf>
    <xf numFmtId="3" fontId="24" fillId="4" borderId="0" xfId="0" applyNumberFormat="1" applyFont="1" applyFill="1" applyBorder="1" applyAlignment="1" applyProtection="1">
      <alignment horizontal="center" vertical="top"/>
      <protection locked="0"/>
    </xf>
    <xf numFmtId="4" fontId="24" fillId="4" borderId="0" xfId="0" applyNumberFormat="1" applyFont="1" applyFill="1" applyBorder="1" applyAlignment="1" applyProtection="1">
      <alignment horizontal="right" vertical="top"/>
      <protection locked="0"/>
    </xf>
    <xf numFmtId="4" fontId="23" fillId="4" borderId="2" xfId="0" applyNumberFormat="1" applyFont="1" applyFill="1" applyBorder="1" applyAlignment="1" applyProtection="1">
      <alignment vertical="top"/>
    </xf>
    <xf numFmtId="0" fontId="24" fillId="4" borderId="0" xfId="0" applyFont="1" applyFill="1" applyBorder="1" applyAlignment="1" applyProtection="1">
      <alignment vertical="top"/>
    </xf>
    <xf numFmtId="0" fontId="22" fillId="4" borderId="0" xfId="0" applyFont="1" applyFill="1" applyBorder="1" applyAlignment="1" applyProtection="1">
      <alignment horizontal="center" vertical="top"/>
      <protection locked="0"/>
    </xf>
    <xf numFmtId="4" fontId="22" fillId="4" borderId="0" xfId="0" applyNumberFormat="1" applyFont="1" applyFill="1" applyBorder="1" applyAlignment="1" applyProtection="1">
      <alignment horizontal="right" vertical="top"/>
      <protection locked="0"/>
    </xf>
    <xf numFmtId="0" fontId="23" fillId="4" borderId="0" xfId="0" applyFont="1" applyFill="1" applyBorder="1" applyAlignment="1" applyProtection="1">
      <alignment vertical="top"/>
    </xf>
    <xf numFmtId="0" fontId="22" fillId="4" borderId="0" xfId="0" applyFont="1" applyFill="1" applyBorder="1" applyAlignment="1" applyProtection="1">
      <alignment horizontal="center" vertical="top"/>
    </xf>
    <xf numFmtId="0" fontId="36" fillId="4" borderId="1" xfId="0" applyFont="1" applyFill="1" applyBorder="1" applyAlignment="1" applyProtection="1"/>
    <xf numFmtId="0" fontId="25" fillId="4" borderId="0" xfId="0" applyFont="1" applyFill="1" applyBorder="1" applyAlignment="1" applyProtection="1">
      <alignment vertical="top"/>
    </xf>
    <xf numFmtId="3" fontId="25" fillId="4" borderId="0" xfId="0" applyNumberFormat="1" applyFont="1" applyFill="1" applyBorder="1" applyAlignment="1" applyProtection="1">
      <alignment horizontal="center" vertical="top"/>
      <protection locked="0"/>
    </xf>
    <xf numFmtId="4" fontId="25" fillId="4" borderId="0" xfId="0" applyNumberFormat="1" applyFont="1" applyFill="1" applyBorder="1" applyAlignment="1" applyProtection="1">
      <alignment horizontal="right" vertical="top"/>
    </xf>
    <xf numFmtId="4" fontId="36" fillId="4" borderId="2" xfId="0" applyNumberFormat="1" applyFont="1" applyFill="1" applyBorder="1" applyAlignment="1" applyProtection="1">
      <alignment vertical="top"/>
    </xf>
    <xf numFmtId="0" fontId="22" fillId="4" borderId="0" xfId="0" applyFont="1" applyFill="1" applyBorder="1" applyAlignment="1" applyProtection="1">
      <alignment horizontal="left" vertical="top"/>
    </xf>
    <xf numFmtId="0" fontId="23" fillId="4" borderId="0" xfId="0" applyFont="1" applyFill="1" applyBorder="1" applyAlignment="1" applyProtection="1">
      <alignment horizontal="center" vertical="top"/>
      <protection locked="0"/>
    </xf>
    <xf numFmtId="3" fontId="25" fillId="4" borderId="0" xfId="0" applyNumberFormat="1" applyFont="1" applyFill="1" applyBorder="1" applyAlignment="1" applyProtection="1">
      <alignment horizontal="center" vertical="top"/>
    </xf>
    <xf numFmtId="0" fontId="36" fillId="4" borderId="3" xfId="0" applyFont="1" applyFill="1" applyBorder="1" applyAlignment="1" applyProtection="1"/>
    <xf numFmtId="0" fontId="25" fillId="4" borderId="4" xfId="0" applyFont="1" applyFill="1" applyBorder="1" applyAlignment="1" applyProtection="1">
      <alignment vertical="top"/>
    </xf>
    <xf numFmtId="3" fontId="25" fillId="4" borderId="4" xfId="0" applyNumberFormat="1" applyFont="1" applyFill="1" applyBorder="1" applyAlignment="1" applyProtection="1">
      <alignment horizontal="center" vertical="top"/>
    </xf>
    <xf numFmtId="4" fontId="25" fillId="4" borderId="4" xfId="0" applyNumberFormat="1" applyFont="1" applyFill="1" applyBorder="1" applyAlignment="1" applyProtection="1">
      <alignment horizontal="right" vertical="top"/>
    </xf>
    <xf numFmtId="4" fontId="36" fillId="4" borderId="5" xfId="0" applyNumberFormat="1" applyFont="1" applyFill="1" applyBorder="1" applyAlignment="1" applyProtection="1">
      <alignment vertical="top"/>
    </xf>
    <xf numFmtId="0" fontId="23" fillId="4" borderId="0" xfId="0" applyFont="1" applyFill="1" applyBorder="1" applyAlignment="1" applyProtection="1"/>
    <xf numFmtId="3" fontId="22" fillId="4" borderId="0" xfId="0" applyNumberFormat="1" applyFont="1" applyFill="1" applyBorder="1" applyAlignment="1" applyProtection="1">
      <alignment horizontal="center" vertical="center"/>
    </xf>
    <xf numFmtId="3" fontId="22" fillId="4" borderId="0" xfId="0" applyNumberFormat="1" applyFont="1" applyFill="1" applyBorder="1" applyAlignment="1" applyProtection="1">
      <alignment vertical="center"/>
    </xf>
    <xf numFmtId="0" fontId="24" fillId="4" borderId="0" xfId="0" applyFont="1" applyFill="1" applyBorder="1" applyAlignment="1" applyProtection="1"/>
    <xf numFmtId="0" fontId="23" fillId="4" borderId="0" xfId="0" applyFont="1" applyFill="1" applyBorder="1" applyProtection="1"/>
    <xf numFmtId="0" fontId="24" fillId="4" borderId="0" xfId="0" applyFont="1" applyFill="1" applyBorder="1" applyProtection="1"/>
    <xf numFmtId="43" fontId="24" fillId="4" borderId="0" xfId="2" applyFont="1" applyFill="1" applyBorder="1" applyProtection="1"/>
    <xf numFmtId="0" fontId="24" fillId="4" borderId="0" xfId="0" applyFont="1" applyFill="1" applyBorder="1" applyAlignment="1" applyProtection="1">
      <alignment vertical="center"/>
    </xf>
    <xf numFmtId="0" fontId="37" fillId="4" borderId="0" xfId="0" applyFont="1" applyFill="1" applyBorder="1" applyAlignment="1" applyProtection="1">
      <alignment horizontal="right"/>
    </xf>
    <xf numFmtId="4" fontId="23" fillId="4" borderId="0" xfId="0" applyNumberFormat="1" applyFont="1" applyFill="1" applyBorder="1" applyProtection="1"/>
    <xf numFmtId="0" fontId="22" fillId="4" borderId="0" xfId="0" applyFont="1" applyFill="1" applyBorder="1" applyAlignment="1" applyProtection="1">
      <alignment horizontal="right" vertical="top"/>
    </xf>
    <xf numFmtId="0" fontId="38" fillId="4" borderId="0" xfId="0" applyFont="1" applyFill="1" applyBorder="1" applyAlignment="1" applyProtection="1">
      <protection locked="0"/>
    </xf>
    <xf numFmtId="43" fontId="39" fillId="4" borderId="0" xfId="2" applyFont="1" applyFill="1" applyBorder="1" applyProtection="1"/>
    <xf numFmtId="0" fontId="24" fillId="4" borderId="0" xfId="0" applyFont="1" applyFill="1" applyBorder="1" applyAlignment="1" applyProtection="1">
      <alignment horizontal="right"/>
    </xf>
    <xf numFmtId="0" fontId="22" fillId="4" borderId="1" xfId="1" applyNumberFormat="1" applyFont="1" applyFill="1" applyBorder="1" applyAlignment="1">
      <alignment horizontal="centerContinuous" vertical="center"/>
    </xf>
    <xf numFmtId="0" fontId="22" fillId="4" borderId="0" xfId="1" applyNumberFormat="1" applyFont="1" applyFill="1" applyBorder="1" applyAlignment="1">
      <alignment horizontal="centerContinuous" vertical="center"/>
    </xf>
    <xf numFmtId="0" fontId="22" fillId="4" borderId="2" xfId="1" applyNumberFormat="1" applyFont="1" applyFill="1" applyBorder="1" applyAlignment="1">
      <alignment horizontal="centerContinuous" vertical="center"/>
    </xf>
    <xf numFmtId="0" fontId="40" fillId="4" borderId="0" xfId="0" applyFont="1" applyFill="1" applyBorder="1" applyAlignment="1">
      <alignment horizontal="left" vertical="top"/>
    </xf>
    <xf numFmtId="166" fontId="24" fillId="4" borderId="0" xfId="2" applyNumberFormat="1" applyFont="1" applyFill="1" applyBorder="1" applyAlignment="1">
      <alignment vertical="top"/>
    </xf>
    <xf numFmtId="0" fontId="22" fillId="4" borderId="2" xfId="0" applyFont="1" applyFill="1" applyBorder="1" applyAlignment="1">
      <alignment vertical="top" wrapText="1"/>
    </xf>
    <xf numFmtId="4" fontId="29" fillId="4" borderId="0" xfId="0" applyNumberFormat="1" applyFont="1" applyFill="1" applyBorder="1" applyAlignment="1">
      <alignment horizontal="right" vertical="top"/>
    </xf>
    <xf numFmtId="4" fontId="22" fillId="4" borderId="2" xfId="0" applyNumberFormat="1" applyFont="1" applyFill="1" applyBorder="1" applyAlignment="1">
      <alignment vertical="top" wrapText="1"/>
    </xf>
    <xf numFmtId="4" fontId="23" fillId="4" borderId="0" xfId="0" applyNumberFormat="1" applyFont="1" applyFill="1" applyBorder="1" applyAlignment="1" applyProtection="1">
      <alignment horizontal="right" vertical="top"/>
      <protection locked="0"/>
    </xf>
    <xf numFmtId="4" fontId="23" fillId="4" borderId="0" xfId="0" applyNumberFormat="1" applyFont="1" applyFill="1" applyBorder="1" applyAlignment="1">
      <alignment horizontal="right" vertical="top"/>
    </xf>
    <xf numFmtId="0" fontId="29" fillId="4" borderId="0" xfId="0" applyFont="1" applyFill="1" applyBorder="1" applyAlignment="1">
      <alignment horizontal="left" vertical="top" wrapText="1"/>
    </xf>
    <xf numFmtId="4" fontId="29" fillId="0" borderId="0" xfId="0" applyNumberFormat="1" applyFont="1" applyFill="1" applyBorder="1" applyAlignment="1">
      <alignment horizontal="right" vertical="top"/>
    </xf>
    <xf numFmtId="4" fontId="29" fillId="4" borderId="0" xfId="0" applyNumberFormat="1" applyFont="1" applyFill="1" applyBorder="1" applyAlignment="1">
      <alignment horizontal="right" vertical="center"/>
    </xf>
    <xf numFmtId="4" fontId="23" fillId="4" borderId="0" xfId="0" applyNumberFormat="1" applyFont="1" applyFill="1" applyBorder="1" applyAlignment="1">
      <alignment horizontal="right" vertical="center"/>
    </xf>
    <xf numFmtId="0" fontId="29" fillId="4" borderId="3" xfId="0" applyFont="1" applyFill="1" applyBorder="1" applyAlignment="1">
      <alignment vertical="top"/>
    </xf>
    <xf numFmtId="4" fontId="29" fillId="4" borderId="4" xfId="0" applyNumberFormat="1" applyFont="1" applyFill="1" applyBorder="1" applyAlignment="1">
      <alignment horizontal="right" vertical="top"/>
    </xf>
    <xf numFmtId="4" fontId="22" fillId="4" borderId="5" xfId="0" applyNumberFormat="1" applyFont="1" applyFill="1" applyBorder="1" applyAlignment="1">
      <alignment vertical="top" wrapText="1"/>
    </xf>
    <xf numFmtId="0" fontId="23" fillId="4" borderId="7" xfId="0" applyFont="1" applyFill="1" applyBorder="1" applyAlignment="1">
      <alignment vertical="top"/>
    </xf>
    <xf numFmtId="0" fontId="22" fillId="4" borderId="7" xfId="0" applyFont="1" applyFill="1" applyBorder="1" applyAlignment="1">
      <alignment vertical="top" wrapText="1"/>
    </xf>
    <xf numFmtId="0" fontId="24" fillId="4" borderId="0" xfId="0" applyFont="1" applyFill="1" applyBorder="1" applyAlignment="1">
      <alignment wrapText="1"/>
    </xf>
    <xf numFmtId="43" fontId="24" fillId="4" borderId="0" xfId="2" applyNumberFormat="1" applyFont="1" applyFill="1" applyBorder="1" applyAlignment="1">
      <alignment horizontal="center"/>
    </xf>
    <xf numFmtId="0" fontId="38" fillId="4" borderId="0" xfId="0" applyFont="1" applyFill="1" applyBorder="1" applyAlignment="1" applyProtection="1">
      <alignment horizontal="center"/>
      <protection locked="0"/>
    </xf>
    <xf numFmtId="0" fontId="39" fillId="4" borderId="0" xfId="0" applyFont="1" applyFill="1" applyBorder="1" applyAlignment="1" applyProtection="1">
      <alignment horizontal="center" vertical="top" wrapText="1"/>
      <protection locked="0"/>
    </xf>
    <xf numFmtId="0" fontId="39" fillId="4" borderId="0" xfId="0" applyFont="1" applyFill="1" applyBorder="1" applyAlignment="1" applyProtection="1">
      <alignment vertical="top" wrapText="1"/>
      <protection locked="0"/>
    </xf>
    <xf numFmtId="0" fontId="24" fillId="4" borderId="0" xfId="0" applyFont="1" applyFill="1"/>
    <xf numFmtId="0" fontId="24" fillId="4" borderId="0" xfId="0" applyFont="1" applyFill="1" applyAlignment="1">
      <alignment wrapText="1"/>
    </xf>
    <xf numFmtId="43" fontId="24" fillId="4" borderId="0" xfId="2" applyNumberFormat="1" applyFont="1" applyFill="1" applyAlignment="1">
      <alignment horizontal="center"/>
    </xf>
    <xf numFmtId="4" fontId="24" fillId="4" borderId="0" xfId="3" applyNumberFormat="1" applyFont="1" applyFill="1" applyBorder="1" applyAlignment="1">
      <alignment vertical="top"/>
    </xf>
    <xf numFmtId="4" fontId="22" fillId="4" borderId="0" xfId="3" applyNumberFormat="1" applyFont="1" applyFill="1" applyBorder="1" applyAlignment="1">
      <alignment vertical="top"/>
    </xf>
    <xf numFmtId="4" fontId="24" fillId="4" borderId="0" xfId="3" applyNumberFormat="1" applyFont="1" applyFill="1" applyBorder="1" applyAlignment="1" applyProtection="1">
      <alignment vertical="top"/>
      <protection locked="0"/>
    </xf>
    <xf numFmtId="0" fontId="24" fillId="4" borderId="0" xfId="3" applyFont="1" applyFill="1" applyBorder="1" applyAlignment="1">
      <alignment horizontal="left" vertical="top"/>
    </xf>
    <xf numFmtId="4" fontId="24" fillId="4" borderId="0" xfId="3" applyNumberFormat="1" applyFont="1" applyFill="1" applyBorder="1" applyAlignment="1" applyProtection="1">
      <alignment vertical="center"/>
      <protection locked="0"/>
    </xf>
    <xf numFmtId="0" fontId="22" fillId="4" borderId="0" xfId="3" applyFont="1" applyFill="1" applyBorder="1" applyAlignment="1">
      <alignment horizontal="left" vertical="top"/>
    </xf>
    <xf numFmtId="0" fontId="23" fillId="4" borderId="1" xfId="0" applyFont="1" applyFill="1" applyBorder="1" applyAlignment="1">
      <alignment horizontal="left" vertical="top" wrapText="1"/>
    </xf>
    <xf numFmtId="4" fontId="22" fillId="4" borderId="0" xfId="3" applyNumberFormat="1" applyFont="1" applyFill="1" applyBorder="1" applyAlignment="1">
      <alignment horizontal="right" vertical="top" wrapText="1"/>
    </xf>
    <xf numFmtId="0" fontId="23" fillId="4" borderId="2" xfId="0" applyFont="1" applyFill="1" applyBorder="1" applyAlignment="1">
      <alignment horizontal="left" vertical="top" wrapText="1"/>
    </xf>
    <xf numFmtId="0" fontId="23" fillId="4" borderId="0" xfId="0" applyFont="1" applyFill="1" applyBorder="1" applyAlignment="1">
      <alignment horizontal="left" vertical="top" wrapText="1"/>
    </xf>
    <xf numFmtId="0" fontId="24" fillId="4" borderId="0" xfId="3" applyFont="1" applyFill="1" applyBorder="1" applyAlignment="1">
      <alignment vertical="top"/>
    </xf>
    <xf numFmtId="4" fontId="23" fillId="4" borderId="0" xfId="0" applyNumberFormat="1" applyFont="1" applyFill="1" applyBorder="1"/>
    <xf numFmtId="0" fontId="23" fillId="4" borderId="0" xfId="0" applyFont="1" applyFill="1" applyAlignment="1">
      <alignment horizontal="left" wrapText="1"/>
    </xf>
    <xf numFmtId="0" fontId="23" fillId="4" borderId="2" xfId="0" applyFont="1" applyFill="1" applyBorder="1" applyAlignment="1">
      <alignment horizontal="left" wrapText="1"/>
    </xf>
    <xf numFmtId="4" fontId="23" fillId="4" borderId="0" xfId="0" applyNumberFormat="1" applyFont="1" applyFill="1" applyAlignment="1">
      <alignment horizontal="left" wrapText="1"/>
    </xf>
    <xf numFmtId="0" fontId="22" fillId="4" borderId="4" xfId="3" applyFont="1" applyFill="1" applyBorder="1" applyAlignment="1">
      <alignment vertical="top"/>
    </xf>
    <xf numFmtId="4" fontId="24" fillId="4" borderId="4" xfId="3" applyNumberFormat="1" applyFont="1" applyFill="1" applyBorder="1" applyAlignment="1">
      <alignment vertical="top"/>
    </xf>
    <xf numFmtId="4" fontId="23" fillId="4" borderId="0" xfId="0" applyNumberFormat="1" applyFont="1" applyFill="1" applyBorder="1" applyAlignment="1">
      <alignment vertical="top"/>
    </xf>
    <xf numFmtId="4" fontId="24" fillId="4" borderId="0" xfId="0" applyNumberFormat="1" applyFont="1" applyFill="1" applyBorder="1" applyAlignment="1">
      <alignment vertical="top"/>
    </xf>
    <xf numFmtId="0" fontId="24" fillId="4" borderId="0" xfId="0" applyFont="1" applyFill="1" applyBorder="1" applyAlignment="1">
      <alignment horizontal="left" vertical="top"/>
    </xf>
    <xf numFmtId="0" fontId="24" fillId="4" borderId="0" xfId="0" applyFont="1" applyFill="1" applyBorder="1" applyAlignment="1" applyProtection="1">
      <alignment horizontal="center" vertical="top" wrapText="1"/>
      <protection locked="0"/>
    </xf>
    <xf numFmtId="0" fontId="22" fillId="0" borderId="11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4" fontId="22" fillId="0" borderId="17" xfId="0" applyNumberFormat="1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4" fontId="24" fillId="0" borderId="18" xfId="7" applyNumberFormat="1" applyFont="1" applyBorder="1" applyAlignment="1" applyProtection="1">
      <alignment horizontal="right" vertical="center"/>
      <protection locked="0"/>
    </xf>
    <xf numFmtId="0" fontId="24" fillId="0" borderId="0" xfId="0" applyFont="1" applyAlignment="1">
      <alignment horizontal="left" vertical="center" wrapText="1"/>
    </xf>
    <xf numFmtId="0" fontId="24" fillId="0" borderId="1" xfId="0" quotePrefix="1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2" fillId="0" borderId="0" xfId="0" applyFont="1" applyAlignment="1">
      <alignment vertical="center"/>
    </xf>
    <xf numFmtId="4" fontId="22" fillId="0" borderId="18" xfId="0" applyNumberFormat="1" applyFont="1" applyBorder="1" applyAlignment="1">
      <alignment vertical="center" wrapText="1"/>
    </xf>
    <xf numFmtId="171" fontId="24" fillId="0" borderId="18" xfId="7" applyNumberFormat="1" applyFont="1" applyBorder="1" applyAlignment="1" applyProtection="1">
      <alignment horizontal="right" vertical="center"/>
      <protection locked="0"/>
    </xf>
    <xf numFmtId="0" fontId="22" fillId="0" borderId="9" xfId="7" quotePrefix="1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4" fontId="22" fillId="0" borderId="16" xfId="0" applyNumberFormat="1" applyFont="1" applyBorder="1" applyAlignment="1">
      <alignment vertical="center" wrapText="1"/>
    </xf>
    <xf numFmtId="0" fontId="41" fillId="0" borderId="0" xfId="0" applyFont="1" applyProtection="1">
      <protection locked="0"/>
    </xf>
    <xf numFmtId="0" fontId="42" fillId="0" borderId="0" xfId="0" applyFont="1"/>
    <xf numFmtId="0" fontId="24" fillId="0" borderId="0" xfId="0" applyFont="1" applyProtection="1">
      <protection locked="0"/>
    </xf>
    <xf numFmtId="0" fontId="45" fillId="7" borderId="8" xfId="0" applyFont="1" applyFill="1" applyBorder="1"/>
    <xf numFmtId="0" fontId="46" fillId="7" borderId="4" xfId="2" applyNumberFormat="1" applyFont="1" applyFill="1" applyBorder="1" applyAlignment="1">
      <alignment horizontal="center" vertical="center"/>
    </xf>
    <xf numFmtId="0" fontId="45" fillId="7" borderId="5" xfId="0" applyFont="1" applyFill="1" applyBorder="1"/>
    <xf numFmtId="0" fontId="47" fillId="7" borderId="9" xfId="0" applyFont="1" applyFill="1" applyBorder="1" applyAlignment="1">
      <alignment horizontal="center" vertical="center"/>
    </xf>
    <xf numFmtId="165" fontId="45" fillId="7" borderId="6" xfId="2" applyNumberFormat="1" applyFont="1" applyFill="1" applyBorder="1" applyAlignment="1">
      <alignment horizontal="center" vertical="center"/>
    </xf>
    <xf numFmtId="0" fontId="45" fillId="7" borderId="10" xfId="3" applyFont="1" applyFill="1" applyBorder="1" applyAlignment="1">
      <alignment horizontal="center" vertical="center"/>
    </xf>
    <xf numFmtId="0" fontId="48" fillId="7" borderId="9" xfId="0" applyFont="1" applyFill="1" applyBorder="1" applyAlignment="1">
      <alignment horizontal="center" vertical="center"/>
    </xf>
    <xf numFmtId="4" fontId="45" fillId="7" borderId="6" xfId="2" applyNumberFormat="1" applyFont="1" applyFill="1" applyBorder="1" applyAlignment="1">
      <alignment horizontal="center" vertical="center"/>
    </xf>
    <xf numFmtId="0" fontId="45" fillId="7" borderId="11" xfId="3" applyFont="1" applyFill="1" applyBorder="1" applyAlignment="1">
      <alignment horizontal="center" vertical="center" wrapText="1"/>
    </xf>
    <xf numFmtId="0" fontId="45" fillId="7" borderId="7" xfId="0" applyFont="1" applyFill="1" applyBorder="1" applyAlignment="1">
      <alignment horizontal="center" vertical="center" wrapText="1"/>
    </xf>
    <xf numFmtId="0" fontId="45" fillId="7" borderId="7" xfId="3" applyFont="1" applyFill="1" applyBorder="1" applyAlignment="1">
      <alignment horizontal="center" vertical="center" wrapText="1"/>
    </xf>
    <xf numFmtId="0" fontId="45" fillId="7" borderId="8" xfId="3" applyFont="1" applyFill="1" applyBorder="1" applyAlignment="1">
      <alignment horizontal="center" vertical="center" wrapText="1"/>
    </xf>
    <xf numFmtId="0" fontId="45" fillId="7" borderId="3" xfId="3" applyFont="1" applyFill="1" applyBorder="1" applyAlignment="1">
      <alignment horizontal="center" vertical="center" wrapText="1"/>
    </xf>
    <xf numFmtId="0" fontId="45" fillId="7" borderId="4" xfId="0" applyFont="1" applyFill="1" applyBorder="1" applyAlignment="1">
      <alignment horizontal="center" vertical="center" wrapText="1"/>
    </xf>
    <xf numFmtId="0" fontId="45" fillId="7" borderId="4" xfId="3" applyFont="1" applyFill="1" applyBorder="1" applyAlignment="1">
      <alignment horizontal="center" vertical="center" wrapText="1"/>
    </xf>
    <xf numFmtId="0" fontId="45" fillId="7" borderId="5" xfId="3" applyFont="1" applyFill="1" applyBorder="1" applyAlignment="1">
      <alignment horizontal="center" vertical="center" wrapText="1"/>
    </xf>
    <xf numFmtId="164" fontId="49" fillId="4" borderId="0" xfId="1" applyFont="1" applyFill="1" applyBorder="1" applyProtection="1"/>
    <xf numFmtId="0" fontId="45" fillId="7" borderId="9" xfId="3" applyFont="1" applyFill="1" applyBorder="1" applyAlignment="1" applyProtection="1">
      <alignment horizontal="center" vertical="center" wrapText="1"/>
    </xf>
    <xf numFmtId="0" fontId="45" fillId="7" borderId="6" xfId="3" applyFont="1" applyFill="1" applyBorder="1" applyAlignment="1" applyProtection="1">
      <alignment horizontal="center" vertical="center" wrapText="1"/>
    </xf>
    <xf numFmtId="0" fontId="45" fillId="7" borderId="6" xfId="0" applyFont="1" applyFill="1" applyBorder="1" applyAlignment="1" applyProtection="1">
      <alignment horizontal="center" vertical="center" wrapText="1"/>
    </xf>
    <xf numFmtId="0" fontId="45" fillId="7" borderId="10" xfId="3" applyFont="1" applyFill="1" applyBorder="1" applyAlignment="1" applyProtection="1">
      <alignment horizontal="center" vertical="center" wrapText="1"/>
    </xf>
    <xf numFmtId="165" fontId="45" fillId="7" borderId="3" xfId="2" applyNumberFormat="1" applyFont="1" applyFill="1" applyBorder="1" applyAlignment="1">
      <alignment horizontal="center" vertical="center" wrapText="1"/>
    </xf>
    <xf numFmtId="165" fontId="45" fillId="7" borderId="4" xfId="2" applyNumberFormat="1" applyFont="1" applyFill="1" applyBorder="1" applyAlignment="1">
      <alignment horizontal="center" vertical="center" wrapText="1"/>
    </xf>
    <xf numFmtId="165" fontId="45" fillId="7" borderId="5" xfId="2" applyNumberFormat="1" applyFont="1" applyFill="1" applyBorder="1" applyAlignment="1">
      <alignment horizontal="center" vertical="center" wrapText="1"/>
    </xf>
    <xf numFmtId="0" fontId="47" fillId="7" borderId="9" xfId="0" applyFont="1" applyFill="1" applyBorder="1" applyAlignment="1">
      <alignment vertical="center"/>
    </xf>
    <xf numFmtId="0" fontId="45" fillId="7" borderId="6" xfId="3" applyFont="1" applyFill="1" applyBorder="1" applyAlignment="1">
      <alignment horizontal="center" vertical="center"/>
    </xf>
    <xf numFmtId="0" fontId="45" fillId="7" borderId="6" xfId="2" applyNumberFormat="1" applyFont="1" applyFill="1" applyBorder="1" applyAlignment="1">
      <alignment horizontal="center" vertical="center"/>
    </xf>
    <xf numFmtId="0" fontId="47" fillId="7" borderId="10" xfId="0" applyFont="1" applyFill="1" applyBorder="1" applyAlignment="1">
      <alignment vertical="center"/>
    </xf>
    <xf numFmtId="0" fontId="50" fillId="0" borderId="0" xfId="0" applyFont="1"/>
    <xf numFmtId="165" fontId="44" fillId="4" borderId="4" xfId="2" applyNumberFormat="1" applyFont="1" applyFill="1" applyBorder="1" applyAlignment="1" applyProtection="1">
      <alignment horizontal="center" vertical="center"/>
    </xf>
    <xf numFmtId="0" fontId="19" fillId="4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left" vertical="top" wrapText="1"/>
    </xf>
    <xf numFmtId="0" fontId="24" fillId="4" borderId="0" xfId="0" applyFont="1" applyFill="1" applyBorder="1" applyAlignment="1">
      <alignment horizontal="left" vertical="top" wrapText="1"/>
    </xf>
    <xf numFmtId="0" fontId="24" fillId="4" borderId="0" xfId="0" applyFont="1" applyFill="1" applyBorder="1" applyAlignment="1" applyProtection="1">
      <alignment horizontal="center" vertical="top" wrapText="1"/>
      <protection locked="0"/>
    </xf>
    <xf numFmtId="0" fontId="24" fillId="4" borderId="0" xfId="0" applyFont="1" applyFill="1" applyBorder="1" applyAlignment="1">
      <alignment vertical="top" wrapText="1"/>
    </xf>
    <xf numFmtId="0" fontId="28" fillId="0" borderId="0" xfId="0" applyFont="1" applyAlignment="1">
      <alignment vertical="top" wrapText="1"/>
    </xf>
    <xf numFmtId="0" fontId="25" fillId="4" borderId="0" xfId="0" applyFont="1" applyFill="1" applyBorder="1" applyAlignment="1">
      <alignment horizontal="left" vertical="top" wrapText="1"/>
    </xf>
    <xf numFmtId="0" fontId="24" fillId="4" borderId="0" xfId="0" applyFont="1" applyFill="1" applyBorder="1" applyAlignment="1">
      <alignment horizontal="justify" vertical="top" wrapText="1"/>
    </xf>
    <xf numFmtId="0" fontId="23" fillId="4" borderId="0" xfId="0" applyFont="1" applyFill="1" applyBorder="1" applyAlignment="1" applyProtection="1">
      <alignment horizontal="center"/>
      <protection locked="0"/>
    </xf>
    <xf numFmtId="0" fontId="24" fillId="4" borderId="0" xfId="0" applyFont="1" applyFill="1" applyBorder="1" applyAlignment="1" applyProtection="1">
      <alignment horizontal="left" vertical="top" wrapText="1"/>
      <protection locked="0"/>
    </xf>
    <xf numFmtId="0" fontId="44" fillId="4" borderId="0" xfId="3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vertical="top" wrapText="1"/>
    </xf>
    <xf numFmtId="0" fontId="22" fillId="4" borderId="0" xfId="0" applyFont="1" applyFill="1" applyBorder="1" applyAlignment="1">
      <alignment vertical="top" wrapText="1"/>
    </xf>
    <xf numFmtId="0" fontId="44" fillId="4" borderId="4" xfId="3" applyFont="1" applyFill="1" applyBorder="1" applyAlignment="1">
      <alignment horizontal="center" vertical="top"/>
    </xf>
    <xf numFmtId="0" fontId="45" fillId="7" borderId="6" xfId="3" applyFont="1" applyFill="1" applyBorder="1" applyAlignment="1">
      <alignment horizontal="center" vertical="center"/>
    </xf>
    <xf numFmtId="0" fontId="43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43" fillId="4" borderId="0" xfId="0" applyFont="1" applyFill="1" applyBorder="1" applyAlignment="1">
      <alignment horizontal="center"/>
    </xf>
    <xf numFmtId="0" fontId="45" fillId="7" borderId="11" xfId="3" applyFont="1" applyFill="1" applyBorder="1" applyAlignment="1">
      <alignment horizontal="center" vertical="center"/>
    </xf>
    <xf numFmtId="0" fontId="45" fillId="7" borderId="3" xfId="3" applyFont="1" applyFill="1" applyBorder="1" applyAlignment="1">
      <alignment horizontal="center" vertical="center"/>
    </xf>
    <xf numFmtId="0" fontId="46" fillId="7" borderId="7" xfId="3" applyFont="1" applyFill="1" applyBorder="1" applyAlignment="1">
      <alignment horizontal="center" vertical="center"/>
    </xf>
    <xf numFmtId="0" fontId="46" fillId="7" borderId="4" xfId="3" applyFont="1" applyFill="1" applyBorder="1" applyAlignment="1">
      <alignment horizontal="center" vertical="center"/>
    </xf>
    <xf numFmtId="0" fontId="46" fillId="7" borderId="7" xfId="3" applyFont="1" applyFill="1" applyBorder="1" applyAlignment="1">
      <alignment horizontal="right" vertical="center"/>
    </xf>
    <xf numFmtId="0" fontId="46" fillId="7" borderId="4" xfId="3" applyFont="1" applyFill="1" applyBorder="1" applyAlignment="1">
      <alignment horizontal="right" vertical="center"/>
    </xf>
    <xf numFmtId="4" fontId="46" fillId="7" borderId="7" xfId="0" applyNumberFormat="1" applyFont="1" applyFill="1" applyBorder="1" applyAlignment="1">
      <alignment horizontal="center" vertical="center"/>
    </xf>
    <xf numFmtId="0" fontId="44" fillId="4" borderId="4" xfId="1" applyNumberFormat="1" applyFont="1" applyFill="1" applyBorder="1" applyAlignment="1">
      <alignment horizontal="center" vertical="top"/>
    </xf>
    <xf numFmtId="0" fontId="24" fillId="4" borderId="0" xfId="0" applyFont="1" applyFill="1" applyBorder="1" applyAlignment="1">
      <alignment horizontal="left" vertical="center" wrapText="1"/>
    </xf>
    <xf numFmtId="0" fontId="25" fillId="4" borderId="0" xfId="0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horizontal="justify" vertical="center" wrapText="1"/>
    </xf>
    <xf numFmtId="0" fontId="33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0" xfId="0" applyFont="1" applyFill="1" applyBorder="1" applyAlignment="1">
      <alignment horizontal="left" vertical="top"/>
    </xf>
    <xf numFmtId="0" fontId="44" fillId="4" borderId="4" xfId="3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top" wrapText="1"/>
    </xf>
    <xf numFmtId="0" fontId="6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top" wrapText="1"/>
    </xf>
    <xf numFmtId="0" fontId="6" fillId="3" borderId="14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 vertical="top" wrapText="1"/>
    </xf>
    <xf numFmtId="0" fontId="6" fillId="3" borderId="15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right" vertical="distributed" wrapText="1"/>
    </xf>
    <xf numFmtId="0" fontId="1" fillId="3" borderId="0" xfId="0" applyFont="1" applyFill="1" applyBorder="1" applyAlignment="1">
      <alignment horizontal="center" vertical="center" wrapText="1"/>
    </xf>
    <xf numFmtId="0" fontId="2" fillId="2" borderId="12" xfId="3" applyFont="1" applyFill="1" applyBorder="1" applyAlignment="1">
      <alignment horizontal="center" vertical="center"/>
    </xf>
    <xf numFmtId="0" fontId="2" fillId="2" borderId="13" xfId="3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center"/>
    </xf>
    <xf numFmtId="0" fontId="23" fillId="4" borderId="0" xfId="0" applyFont="1" applyFill="1" applyBorder="1" applyAlignment="1">
      <alignment horizontal="left" vertical="center"/>
    </xf>
    <xf numFmtId="0" fontId="23" fillId="4" borderId="3" xfId="0" applyFont="1" applyFill="1" applyBorder="1" applyAlignment="1">
      <alignment horizontal="center" vertical="top"/>
    </xf>
    <xf numFmtId="0" fontId="23" fillId="4" borderId="4" xfId="0" applyFont="1" applyFill="1" applyBorder="1" applyAlignment="1">
      <alignment horizontal="center" vertical="top"/>
    </xf>
    <xf numFmtId="0" fontId="23" fillId="4" borderId="5" xfId="0" applyFont="1" applyFill="1" applyBorder="1" applyAlignment="1">
      <alignment horizontal="center" vertical="top"/>
    </xf>
    <xf numFmtId="0" fontId="24" fillId="4" borderId="0" xfId="0" applyFont="1" applyFill="1" applyBorder="1" applyAlignment="1" applyProtection="1">
      <alignment horizontal="center" vertical="top"/>
      <protection locked="0"/>
    </xf>
    <xf numFmtId="0" fontId="29" fillId="4" borderId="0" xfId="0" applyFont="1" applyFill="1" applyBorder="1" applyAlignment="1">
      <alignment horizontal="center"/>
    </xf>
    <xf numFmtId="0" fontId="44" fillId="4" borderId="0" xfId="1" applyNumberFormat="1" applyFont="1" applyFill="1" applyBorder="1" applyAlignment="1">
      <alignment horizontal="center" vertical="top"/>
    </xf>
    <xf numFmtId="0" fontId="45" fillId="7" borderId="7" xfId="3" applyFont="1" applyFill="1" applyBorder="1" applyAlignment="1">
      <alignment horizontal="center" vertical="center" wrapText="1"/>
    </xf>
    <xf numFmtId="0" fontId="45" fillId="7" borderId="4" xfId="3" applyFont="1" applyFill="1" applyBorder="1" applyAlignment="1">
      <alignment horizontal="center" vertical="center" wrapText="1"/>
    </xf>
    <xf numFmtId="0" fontId="22" fillId="4" borderId="1" xfId="1" applyNumberFormat="1" applyFont="1" applyFill="1" applyBorder="1" applyAlignment="1">
      <alignment horizontal="center" vertical="center"/>
    </xf>
    <xf numFmtId="0" fontId="22" fillId="4" borderId="0" xfId="1" applyNumberFormat="1" applyFont="1" applyFill="1" applyBorder="1" applyAlignment="1">
      <alignment horizontal="center" vertical="center"/>
    </xf>
    <xf numFmtId="0" fontId="22" fillId="4" borderId="2" xfId="1" applyNumberFormat="1" applyFont="1" applyFill="1" applyBorder="1" applyAlignment="1">
      <alignment horizontal="center" vertical="center"/>
    </xf>
    <xf numFmtId="0" fontId="22" fillId="4" borderId="1" xfId="1" applyNumberFormat="1" applyFont="1" applyFill="1" applyBorder="1" applyAlignment="1">
      <alignment horizontal="center" vertical="top"/>
    </xf>
    <xf numFmtId="0" fontId="22" fillId="4" borderId="0" xfId="1" applyNumberFormat="1" applyFont="1" applyFill="1" applyBorder="1" applyAlignment="1">
      <alignment horizontal="center" vertical="top"/>
    </xf>
    <xf numFmtId="0" fontId="22" fillId="4" borderId="2" xfId="1" applyNumberFormat="1" applyFont="1" applyFill="1" applyBorder="1" applyAlignment="1">
      <alignment horizontal="center" vertical="top"/>
    </xf>
    <xf numFmtId="0" fontId="29" fillId="4" borderId="0" xfId="0" applyFont="1" applyFill="1" applyBorder="1" applyAlignment="1">
      <alignment horizontal="left" vertical="center"/>
    </xf>
    <xf numFmtId="0" fontId="29" fillId="4" borderId="0" xfId="0" applyFont="1" applyFill="1" applyBorder="1" applyAlignment="1" applyProtection="1">
      <alignment horizontal="center"/>
    </xf>
    <xf numFmtId="0" fontId="39" fillId="4" borderId="0" xfId="0" applyFont="1" applyFill="1" applyBorder="1" applyAlignment="1" applyProtection="1">
      <alignment horizontal="center" vertical="top" wrapText="1"/>
      <protection locked="0"/>
    </xf>
    <xf numFmtId="0" fontId="25" fillId="4" borderId="4" xfId="0" applyFont="1" applyFill="1" applyBorder="1" applyAlignment="1" applyProtection="1">
      <alignment horizontal="left" vertical="top"/>
    </xf>
    <xf numFmtId="0" fontId="22" fillId="4" borderId="0" xfId="0" applyFont="1" applyFill="1" applyBorder="1" applyAlignment="1" applyProtection="1">
      <alignment horizontal="center" vertical="top"/>
    </xf>
    <xf numFmtId="0" fontId="24" fillId="4" borderId="0" xfId="0" applyFont="1" applyFill="1" applyBorder="1" applyAlignment="1" applyProtection="1">
      <alignment horizontal="left" vertical="top"/>
    </xf>
    <xf numFmtId="0" fontId="24" fillId="4" borderId="0" xfId="0" applyFont="1" applyFill="1" applyBorder="1" applyAlignment="1" applyProtection="1">
      <alignment horizontal="center"/>
      <protection locked="0"/>
    </xf>
    <xf numFmtId="0" fontId="24" fillId="4" borderId="0" xfId="0" applyFont="1" applyFill="1" applyBorder="1" applyAlignment="1" applyProtection="1">
      <alignment horizontal="center" vertical="center"/>
      <protection locked="0"/>
    </xf>
    <xf numFmtId="0" fontId="38" fillId="4" borderId="0" xfId="0" applyFont="1" applyFill="1" applyBorder="1" applyAlignment="1" applyProtection="1">
      <alignment horizontal="center"/>
      <protection locked="0"/>
    </xf>
    <xf numFmtId="0" fontId="39" fillId="4" borderId="0" xfId="0" applyFont="1" applyFill="1" applyBorder="1" applyAlignment="1" applyProtection="1">
      <alignment horizontal="left" vertical="top" wrapText="1"/>
      <protection locked="0"/>
    </xf>
    <xf numFmtId="0" fontId="22" fillId="4" borderId="0" xfId="0" applyFont="1" applyFill="1" applyBorder="1" applyAlignment="1" applyProtection="1">
      <alignment horizontal="left" vertical="top"/>
    </xf>
    <xf numFmtId="0" fontId="25" fillId="4" borderId="0" xfId="0" applyFont="1" applyFill="1" applyBorder="1" applyAlignment="1" applyProtection="1">
      <alignment horizontal="left" vertical="top"/>
    </xf>
    <xf numFmtId="0" fontId="22" fillId="4" borderId="0" xfId="1" applyNumberFormat="1" applyFont="1" applyFill="1" applyBorder="1" applyAlignment="1" applyProtection="1">
      <alignment horizontal="center" vertical="top"/>
    </xf>
    <xf numFmtId="0" fontId="22" fillId="4" borderId="2" xfId="1" applyNumberFormat="1" applyFont="1" applyFill="1" applyBorder="1" applyAlignment="1" applyProtection="1">
      <alignment horizontal="center" vertical="top"/>
    </xf>
    <xf numFmtId="0" fontId="44" fillId="4" borderId="0" xfId="1" applyNumberFormat="1" applyFont="1" applyFill="1" applyBorder="1" applyAlignment="1" applyProtection="1">
      <alignment horizontal="center" vertical="top"/>
    </xf>
    <xf numFmtId="0" fontId="45" fillId="7" borderId="6" xfId="3" applyFont="1" applyFill="1" applyBorder="1" applyAlignment="1" applyProtection="1">
      <alignment horizontal="center" vertical="center"/>
    </xf>
    <xf numFmtId="0" fontId="22" fillId="4" borderId="0" xfId="1" applyNumberFormat="1" applyFont="1" applyFill="1" applyBorder="1" applyAlignment="1" applyProtection="1">
      <alignment horizontal="center" vertical="center"/>
    </xf>
    <xf numFmtId="0" fontId="22" fillId="4" borderId="2" xfId="1" applyNumberFormat="1" applyFont="1" applyFill="1" applyBorder="1" applyAlignment="1" applyProtection="1">
      <alignment horizontal="center" vertical="center"/>
    </xf>
    <xf numFmtId="0" fontId="43" fillId="4" borderId="0" xfId="0" applyFont="1" applyFill="1" applyBorder="1" applyAlignment="1" applyProtection="1">
      <alignment horizontal="center" vertical="center"/>
    </xf>
    <xf numFmtId="0" fontId="44" fillId="4" borderId="0" xfId="3" applyFont="1" applyFill="1" applyBorder="1" applyAlignment="1" applyProtection="1">
      <alignment horizontal="center" vertical="center"/>
    </xf>
    <xf numFmtId="43" fontId="24" fillId="4" borderId="0" xfId="2" applyFont="1" applyFill="1" applyBorder="1" applyAlignment="1">
      <alignment horizontal="center"/>
    </xf>
    <xf numFmtId="0" fontId="22" fillId="4" borderId="0" xfId="0" applyFont="1" applyFill="1" applyAlignment="1">
      <alignment horizontal="center"/>
    </xf>
    <xf numFmtId="0" fontId="22" fillId="4" borderId="4" xfId="0" applyFont="1" applyFill="1" applyBorder="1" applyAlignment="1">
      <alignment horizontal="left" vertical="top"/>
    </xf>
    <xf numFmtId="0" fontId="29" fillId="4" borderId="0" xfId="0" applyFont="1" applyFill="1" applyBorder="1" applyAlignment="1">
      <alignment horizontal="left" vertical="top" wrapText="1"/>
    </xf>
    <xf numFmtId="0" fontId="23" fillId="4" borderId="0" xfId="0" applyFont="1" applyFill="1" applyBorder="1" applyAlignment="1">
      <alignment horizontal="left" vertical="top" wrapText="1"/>
    </xf>
    <xf numFmtId="0" fontId="22" fillId="4" borderId="0" xfId="0" applyFont="1" applyFill="1" applyBorder="1" applyAlignment="1">
      <alignment horizontal="left" vertical="top"/>
    </xf>
    <xf numFmtId="0" fontId="45" fillId="7" borderId="4" xfId="3" applyFont="1" applyFill="1" applyBorder="1" applyAlignment="1">
      <alignment horizontal="center" vertical="center"/>
    </xf>
    <xf numFmtId="0" fontId="24" fillId="4" borderId="0" xfId="3" applyFont="1" applyFill="1" applyBorder="1" applyAlignment="1">
      <alignment horizontal="left" vertical="top" wrapText="1"/>
    </xf>
    <xf numFmtId="0" fontId="22" fillId="4" borderId="0" xfId="3" applyFont="1" applyFill="1" applyBorder="1" applyAlignment="1">
      <alignment horizontal="left" vertical="top"/>
    </xf>
    <xf numFmtId="0" fontId="29" fillId="4" borderId="0" xfId="0" applyFont="1" applyFill="1" applyBorder="1" applyAlignment="1">
      <alignment horizontal="left" vertical="top"/>
    </xf>
    <xf numFmtId="0" fontId="45" fillId="7" borderId="6" xfId="0" applyFont="1" applyFill="1" applyBorder="1" applyAlignment="1">
      <alignment horizontal="center" vertical="center"/>
    </xf>
    <xf numFmtId="0" fontId="24" fillId="4" borderId="0" xfId="3" applyFont="1" applyFill="1" applyBorder="1" applyAlignment="1">
      <alignment horizontal="left" vertical="center" wrapText="1"/>
    </xf>
    <xf numFmtId="0" fontId="24" fillId="4" borderId="0" xfId="3" applyFont="1" applyFill="1" applyBorder="1" applyAlignment="1">
      <alignment horizontal="left" vertical="top"/>
    </xf>
    <xf numFmtId="0" fontId="38" fillId="4" borderId="0" xfId="0" applyFont="1" applyFill="1" applyBorder="1" applyAlignment="1" applyProtection="1">
      <alignment horizontal="center" vertical="center"/>
      <protection locked="0"/>
    </xf>
    <xf numFmtId="0" fontId="36" fillId="4" borderId="0" xfId="0" applyFont="1" applyFill="1" applyBorder="1" applyAlignment="1">
      <alignment horizontal="left" vertical="top" wrapText="1"/>
    </xf>
    <xf numFmtId="0" fontId="23" fillId="4" borderId="0" xfId="0" applyFont="1" applyFill="1" applyBorder="1" applyAlignment="1">
      <alignment horizontal="left"/>
    </xf>
    <xf numFmtId="0" fontId="22" fillId="4" borderId="0" xfId="3" applyFont="1" applyFill="1" applyBorder="1" applyAlignment="1">
      <alignment horizontal="center"/>
    </xf>
    <xf numFmtId="0" fontId="43" fillId="4" borderId="4" xfId="0" applyFont="1" applyFill="1" applyBorder="1" applyAlignment="1">
      <alignment horizontal="center" vertical="top"/>
    </xf>
    <xf numFmtId="165" fontId="44" fillId="4" borderId="0" xfId="2" applyNumberFormat="1" applyFont="1" applyFill="1" applyBorder="1" applyAlignment="1" applyProtection="1">
      <alignment horizontal="center" vertical="center"/>
    </xf>
    <xf numFmtId="165" fontId="45" fillId="7" borderId="1" xfId="2" applyNumberFormat="1" applyFont="1" applyFill="1" applyBorder="1" applyAlignment="1" applyProtection="1">
      <alignment horizontal="center" vertical="center"/>
    </xf>
    <xf numFmtId="165" fontId="45" fillId="7" borderId="2" xfId="2" applyNumberFormat="1" applyFont="1" applyFill="1" applyBorder="1" applyAlignment="1" applyProtection="1">
      <alignment horizontal="center" vertical="center"/>
    </xf>
    <xf numFmtId="165" fontId="45" fillId="7" borderId="3" xfId="2" applyNumberFormat="1" applyFont="1" applyFill="1" applyBorder="1" applyAlignment="1" applyProtection="1">
      <alignment horizontal="center" vertical="center"/>
    </xf>
    <xf numFmtId="165" fontId="45" fillId="7" borderId="5" xfId="2" applyNumberFormat="1" applyFont="1" applyFill="1" applyBorder="1" applyAlignment="1" applyProtection="1">
      <alignment horizontal="center" vertical="center"/>
    </xf>
    <xf numFmtId="165" fontId="45" fillId="7" borderId="1" xfId="2" applyNumberFormat="1" applyFont="1" applyFill="1" applyBorder="1" applyAlignment="1" applyProtection="1">
      <alignment horizontal="center" vertical="center" wrapText="1"/>
    </xf>
    <xf numFmtId="165" fontId="45" fillId="7" borderId="3" xfId="2" applyNumberFormat="1" applyFont="1" applyFill="1" applyBorder="1" applyAlignment="1" applyProtection="1">
      <alignment horizontal="center" vertical="center" wrapText="1"/>
    </xf>
  </cellXfs>
  <cellStyles count="8">
    <cellStyle name="=C:\WINNT\SYSTEM32\COMMAND.COM" xfId="1" xr:uid="{00000000-0005-0000-0000-000000000000}"/>
    <cellStyle name="Millares" xfId="2" builtinId="3"/>
    <cellStyle name="Millares 2" xfId="5" xr:uid="{00000000-0005-0000-0000-000002000000}"/>
    <cellStyle name="Normal" xfId="0" builtinId="0"/>
    <cellStyle name="Normal 2" xfId="3" xr:uid="{00000000-0005-0000-0000-000004000000}"/>
    <cellStyle name="Normal 2 3 2" xfId="7" xr:uid="{00000000-0005-0000-0000-000005000000}"/>
    <cellStyle name="Normal 3" xfId="6" xr:uid="{00000000-0005-0000-0000-000006000000}"/>
    <cellStyle name="Normal 9" xfId="4" xr:uid="{00000000-0005-0000-0000-000007000000}"/>
  </cellStyles>
  <dxfs count="2">
    <dxf>
      <font>
        <color rgb="FFCC0000"/>
      </font>
    </dxf>
    <dxf>
      <font>
        <color rgb="FFCC0000"/>
      </font>
    </dxf>
  </dxfs>
  <tableStyles count="0" defaultTableStyle="TableStyleMedium2" defaultPivotStyle="PivotStyleLight16"/>
  <colors>
    <mruColors>
      <color rgb="FF9F2241"/>
      <color rgb="FF235B4E"/>
      <color rgb="FF2F83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73</xdr:row>
      <xdr:rowOff>9525</xdr:rowOff>
    </xdr:from>
    <xdr:to>
      <xdr:col>2</xdr:col>
      <xdr:colOff>1362075</xdr:colOff>
      <xdr:row>76</xdr:row>
      <xdr:rowOff>66675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12392025"/>
          <a:ext cx="3886200" cy="781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 Lanz Novelo</a:t>
          </a:r>
        </a:p>
        <a:p>
          <a:pPr algn="ctr"/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1304925</xdr:colOff>
      <xdr:row>73</xdr:row>
      <xdr:rowOff>9525</xdr:rowOff>
    </xdr:from>
    <xdr:to>
      <xdr:col>5</xdr:col>
      <xdr:colOff>165100</xdr:colOff>
      <xdr:row>76</xdr:row>
      <xdr:rowOff>47625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829050" y="12392025"/>
          <a:ext cx="3822700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 Gerardo Olvera Rivas</a:t>
          </a:r>
          <a:endParaRPr lang="es-MX" sz="1000" baseline="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209550</xdr:colOff>
      <xdr:row>73</xdr:row>
      <xdr:rowOff>190500</xdr:rowOff>
    </xdr:from>
    <xdr:to>
      <xdr:col>2</xdr:col>
      <xdr:colOff>1114425</xdr:colOff>
      <xdr:row>73</xdr:row>
      <xdr:rowOff>190500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209550" y="12649200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1466850</xdr:colOff>
      <xdr:row>73</xdr:row>
      <xdr:rowOff>190500</xdr:rowOff>
    </xdr:from>
    <xdr:to>
      <xdr:col>4</xdr:col>
      <xdr:colOff>1304925</xdr:colOff>
      <xdr:row>73</xdr:row>
      <xdr:rowOff>190500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>
          <a:off x="3990975" y="12649200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114301</xdr:colOff>
      <xdr:row>0</xdr:row>
      <xdr:rowOff>85725</xdr:rowOff>
    </xdr:from>
    <xdr:to>
      <xdr:col>1</xdr:col>
      <xdr:colOff>316029</xdr:colOff>
      <xdr:row>4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85725"/>
          <a:ext cx="468428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1</xdr:row>
      <xdr:rowOff>95250</xdr:rowOff>
    </xdr:from>
    <xdr:to>
      <xdr:col>5</xdr:col>
      <xdr:colOff>152401</xdr:colOff>
      <xdr:row>4</xdr:row>
      <xdr:rowOff>26048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1" y="276225"/>
          <a:ext cx="1257300" cy="416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1152525</xdr:colOff>
      <xdr:row>67</xdr:row>
      <xdr:rowOff>228601</xdr:rowOff>
    </xdr:from>
    <xdr:to>
      <xdr:col>3</xdr:col>
      <xdr:colOff>1055369</xdr:colOff>
      <xdr:row>71</xdr:row>
      <xdr:rowOff>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476375" y="10668001"/>
          <a:ext cx="4265294" cy="895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 Lanz Novelo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6</xdr:col>
      <xdr:colOff>1114425</xdr:colOff>
      <xdr:row>67</xdr:row>
      <xdr:rowOff>218018</xdr:rowOff>
    </xdr:from>
    <xdr:to>
      <xdr:col>9</xdr:col>
      <xdr:colOff>302894</xdr:colOff>
      <xdr:row>70</xdr:row>
      <xdr:rowOff>148168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9432925" y="10325101"/>
          <a:ext cx="4268469" cy="8932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Gerardo Olvera Rivas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1</xdr:col>
      <xdr:colOff>1476375</xdr:colOff>
      <xdr:row>67</xdr:row>
      <xdr:rowOff>495301</xdr:rowOff>
    </xdr:from>
    <xdr:to>
      <xdr:col>3</xdr:col>
      <xdr:colOff>542925</xdr:colOff>
      <xdr:row>67</xdr:row>
      <xdr:rowOff>495301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1800225" y="10934701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1504950</xdr:colOff>
      <xdr:row>67</xdr:row>
      <xdr:rowOff>495301</xdr:rowOff>
    </xdr:from>
    <xdr:to>
      <xdr:col>8</xdr:col>
      <xdr:colOff>1257300</xdr:colOff>
      <xdr:row>67</xdr:row>
      <xdr:rowOff>495301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9820275" y="10934701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1174749</xdr:colOff>
      <xdr:row>1</xdr:row>
      <xdr:rowOff>46619</xdr:rowOff>
    </xdr:from>
    <xdr:to>
      <xdr:col>10</xdr:col>
      <xdr:colOff>74082</xdr:colOff>
      <xdr:row>4</xdr:row>
      <xdr:rowOff>99660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76249" y="226536"/>
          <a:ext cx="1693333" cy="561041"/>
        </a:xfrm>
        <a:prstGeom prst="rect">
          <a:avLst/>
        </a:prstGeom>
      </xdr:spPr>
    </xdr:pic>
    <xdr:clientData/>
  </xdr:twoCellAnchor>
  <xdr:twoCellAnchor editAs="oneCell">
    <xdr:from>
      <xdr:col>0</xdr:col>
      <xdr:colOff>186870</xdr:colOff>
      <xdr:row>0</xdr:row>
      <xdr:rowOff>52916</xdr:rowOff>
    </xdr:from>
    <xdr:to>
      <xdr:col>1</xdr:col>
      <xdr:colOff>376722</xdr:colOff>
      <xdr:row>4</xdr:row>
      <xdr:rowOff>175938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870" y="52916"/>
          <a:ext cx="517935" cy="8109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79</xdr:row>
      <xdr:rowOff>352424</xdr:rowOff>
    </xdr:from>
    <xdr:to>
      <xdr:col>2</xdr:col>
      <xdr:colOff>1952625</xdr:colOff>
      <xdr:row>82</xdr:row>
      <xdr:rowOff>133349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9050" y="11810999"/>
          <a:ext cx="3886200" cy="666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 Lanz Novelo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2</xdr:col>
      <xdr:colOff>1990725</xdr:colOff>
      <xdr:row>79</xdr:row>
      <xdr:rowOff>352424</xdr:rowOff>
    </xdr:from>
    <xdr:to>
      <xdr:col>6</xdr:col>
      <xdr:colOff>0</xdr:colOff>
      <xdr:row>83</xdr:row>
      <xdr:rowOff>9524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943350" y="12277724"/>
          <a:ext cx="3429000" cy="714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Gerardo Olvera Rivas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0</xdr:col>
      <xdr:colOff>276225</xdr:colOff>
      <xdr:row>79</xdr:row>
      <xdr:rowOff>476250</xdr:rowOff>
    </xdr:from>
    <xdr:to>
      <xdr:col>2</xdr:col>
      <xdr:colOff>1752600</xdr:colOff>
      <xdr:row>79</xdr:row>
      <xdr:rowOff>476250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276225" y="11934825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2228850</xdr:colOff>
      <xdr:row>79</xdr:row>
      <xdr:rowOff>476250</xdr:rowOff>
    </xdr:from>
    <xdr:to>
      <xdr:col>6</xdr:col>
      <xdr:colOff>0</xdr:colOff>
      <xdr:row>79</xdr:row>
      <xdr:rowOff>476250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>
          <a:off x="4181475" y="11934825"/>
          <a:ext cx="3190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247650</xdr:colOff>
      <xdr:row>1</xdr:row>
      <xdr:rowOff>104775</xdr:rowOff>
    </xdr:from>
    <xdr:to>
      <xdr:col>5</xdr:col>
      <xdr:colOff>207306</xdr:colOff>
      <xdr:row>3</xdr:row>
      <xdr:rowOff>161925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5050" y="276225"/>
          <a:ext cx="1207431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76201</xdr:rowOff>
    </xdr:from>
    <xdr:to>
      <xdr:col>1</xdr:col>
      <xdr:colOff>240627</xdr:colOff>
      <xdr:row>4</xdr:row>
      <xdr:rowOff>95251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76201"/>
          <a:ext cx="450177" cy="70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675408</xdr:colOff>
      <xdr:row>37</xdr:row>
      <xdr:rowOff>554182</xdr:rowOff>
    </xdr:from>
    <xdr:to>
      <xdr:col>3</xdr:col>
      <xdr:colOff>533225</xdr:colOff>
      <xdr:row>41</xdr:row>
      <xdr:rowOff>114300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751608" y="7516957"/>
          <a:ext cx="4267892" cy="7031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verta" panose="000005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 Lanz Novelo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4</xdr:col>
      <xdr:colOff>233793</xdr:colOff>
      <xdr:row>37</xdr:row>
      <xdr:rowOff>554185</xdr:rowOff>
    </xdr:from>
    <xdr:to>
      <xdr:col>7</xdr:col>
      <xdr:colOff>524564</xdr:colOff>
      <xdr:row>42</xdr:row>
      <xdr:rowOff>38100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5996418" y="7516960"/>
          <a:ext cx="4338896" cy="7983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Gerardo Olvera Rivas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2</xdr:col>
      <xdr:colOff>415637</xdr:colOff>
      <xdr:row>38</xdr:row>
      <xdr:rowOff>43293</xdr:rowOff>
    </xdr:from>
    <xdr:to>
      <xdr:col>3</xdr:col>
      <xdr:colOff>216478</xdr:colOff>
      <xdr:row>38</xdr:row>
      <xdr:rowOff>43293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>
          <a:off x="1272887" y="8139543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663286</xdr:colOff>
      <xdr:row>38</xdr:row>
      <xdr:rowOff>39831</xdr:rowOff>
    </xdr:from>
    <xdr:to>
      <xdr:col>7</xdr:col>
      <xdr:colOff>117763</xdr:colOff>
      <xdr:row>38</xdr:row>
      <xdr:rowOff>39831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/>
      </xdr:nvCxnSpPr>
      <xdr:spPr>
        <a:xfrm>
          <a:off x="6421581" y="8136081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19050</xdr:colOff>
      <xdr:row>0</xdr:row>
      <xdr:rowOff>85726</xdr:rowOff>
    </xdr:from>
    <xdr:to>
      <xdr:col>1</xdr:col>
      <xdr:colOff>504825</xdr:colOff>
      <xdr:row>4</xdr:row>
      <xdr:rowOff>150987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5726"/>
          <a:ext cx="485775" cy="760586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1047751</xdr:colOff>
      <xdr:row>1</xdr:row>
      <xdr:rowOff>76201</xdr:rowOff>
    </xdr:from>
    <xdr:to>
      <xdr:col>7</xdr:col>
      <xdr:colOff>1190626</xdr:colOff>
      <xdr:row>4</xdr:row>
      <xdr:rowOff>79411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39276" y="257176"/>
          <a:ext cx="1562100" cy="5175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43</xdr:row>
      <xdr:rowOff>57150</xdr:rowOff>
    </xdr:from>
    <xdr:to>
      <xdr:col>5</xdr:col>
      <xdr:colOff>721994</xdr:colOff>
      <xdr:row>48</xdr:row>
      <xdr:rowOff>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695325" y="7038975"/>
          <a:ext cx="4265294" cy="11239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Lanz Novelo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5</xdr:col>
      <xdr:colOff>1457325</xdr:colOff>
      <xdr:row>43</xdr:row>
      <xdr:rowOff>57150</xdr:rowOff>
    </xdr:from>
    <xdr:to>
      <xdr:col>8</xdr:col>
      <xdr:colOff>874394</xdr:colOff>
      <xdr:row>48</xdr:row>
      <xdr:rowOff>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5695950" y="7038975"/>
          <a:ext cx="4265294" cy="11239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Gerardo Olvera Rivas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1</xdr:col>
      <xdr:colOff>714375</xdr:colOff>
      <xdr:row>44</xdr:row>
      <xdr:rowOff>152400</xdr:rowOff>
    </xdr:from>
    <xdr:to>
      <xdr:col>5</xdr:col>
      <xdr:colOff>228600</xdr:colOff>
      <xdr:row>44</xdr:row>
      <xdr:rowOff>152400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038225" y="7496175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352425</xdr:colOff>
      <xdr:row>44</xdr:row>
      <xdr:rowOff>152400</xdr:rowOff>
    </xdr:from>
    <xdr:to>
      <xdr:col>8</xdr:col>
      <xdr:colOff>419100</xdr:colOff>
      <xdr:row>44</xdr:row>
      <xdr:rowOff>152400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6076950" y="7496175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114300</xdr:colOff>
      <xdr:row>0</xdr:row>
      <xdr:rowOff>123825</xdr:rowOff>
    </xdr:from>
    <xdr:to>
      <xdr:col>1</xdr:col>
      <xdr:colOff>276225</xdr:colOff>
      <xdr:row>4</xdr:row>
      <xdr:rowOff>170036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23825"/>
          <a:ext cx="485775" cy="760586"/>
        </a:xfrm>
        <a:prstGeom prst="rect">
          <a:avLst/>
        </a:prstGeom>
      </xdr:spPr>
    </xdr:pic>
    <xdr:clientData/>
  </xdr:twoCellAnchor>
  <xdr:twoCellAnchor editAs="oneCell">
    <xdr:from>
      <xdr:col>7</xdr:col>
      <xdr:colOff>1314450</xdr:colOff>
      <xdr:row>1</xdr:row>
      <xdr:rowOff>133350</xdr:rowOff>
    </xdr:from>
    <xdr:to>
      <xdr:col>9</xdr:col>
      <xdr:colOff>104775</xdr:colOff>
      <xdr:row>4</xdr:row>
      <xdr:rowOff>136560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175" y="333375"/>
          <a:ext cx="1562100" cy="5175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48</xdr:row>
      <xdr:rowOff>542925</xdr:rowOff>
    </xdr:from>
    <xdr:to>
      <xdr:col>3</xdr:col>
      <xdr:colOff>102869</xdr:colOff>
      <xdr:row>52</xdr:row>
      <xdr:rowOff>161924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695325" y="8963025"/>
          <a:ext cx="4265294" cy="7619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verta" panose="000005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Lanz Novelo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2</xdr:col>
      <xdr:colOff>161925</xdr:colOff>
      <xdr:row>49</xdr:row>
      <xdr:rowOff>47625</xdr:rowOff>
    </xdr:from>
    <xdr:to>
      <xdr:col>2</xdr:col>
      <xdr:colOff>3590925</xdr:colOff>
      <xdr:row>49</xdr:row>
      <xdr:rowOff>47625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CxnSpPr/>
      </xdr:nvCxnSpPr>
      <xdr:spPr>
        <a:xfrm>
          <a:off x="1190625" y="8505825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1038225</xdr:colOff>
      <xdr:row>48</xdr:row>
      <xdr:rowOff>542926</xdr:rowOff>
    </xdr:from>
    <xdr:to>
      <xdr:col>7</xdr:col>
      <xdr:colOff>502919</xdr:colOff>
      <xdr:row>52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5895975" y="8439151"/>
          <a:ext cx="4265294" cy="5810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 Gerardo Olvera Rivas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4</xdr:col>
      <xdr:colOff>257175</xdr:colOff>
      <xdr:row>49</xdr:row>
      <xdr:rowOff>47625</xdr:rowOff>
    </xdr:from>
    <xdr:to>
      <xdr:col>7</xdr:col>
      <xdr:colOff>133350</xdr:colOff>
      <xdr:row>49</xdr:row>
      <xdr:rowOff>47625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6362700" y="8572500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114300</xdr:colOff>
      <xdr:row>0</xdr:row>
      <xdr:rowOff>114300</xdr:rowOff>
    </xdr:from>
    <xdr:to>
      <xdr:col>1</xdr:col>
      <xdr:colOff>419100</xdr:colOff>
      <xdr:row>5</xdr:row>
      <xdr:rowOff>93455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14300"/>
          <a:ext cx="552450" cy="86498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</xdr:row>
      <xdr:rowOff>133349</xdr:rowOff>
    </xdr:from>
    <xdr:to>
      <xdr:col>8</xdr:col>
      <xdr:colOff>39150</xdr:colOff>
      <xdr:row>4</xdr:row>
      <xdr:rowOff>171449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6850" y="304799"/>
          <a:ext cx="1753650" cy="581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85</xdr:row>
      <xdr:rowOff>57150</xdr:rowOff>
    </xdr:from>
    <xdr:to>
      <xdr:col>6</xdr:col>
      <xdr:colOff>304800</xdr:colOff>
      <xdr:row>89</xdr:row>
      <xdr:rowOff>76200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0" y="13620750"/>
          <a:ext cx="3886200" cy="933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 Lanz Novelo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5</xdr:col>
      <xdr:colOff>1381125</xdr:colOff>
      <xdr:row>85</xdr:row>
      <xdr:rowOff>57149</xdr:rowOff>
    </xdr:from>
    <xdr:to>
      <xdr:col>9</xdr:col>
      <xdr:colOff>190500</xdr:colOff>
      <xdr:row>89</xdr:row>
      <xdr:rowOff>28574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3533775" y="13620749"/>
          <a:ext cx="3886200" cy="885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 Gerardo Olvera Rivas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1</xdr:col>
      <xdr:colOff>38100</xdr:colOff>
      <xdr:row>86</xdr:row>
      <xdr:rowOff>47625</xdr:rowOff>
    </xdr:from>
    <xdr:to>
      <xdr:col>5</xdr:col>
      <xdr:colOff>1400175</xdr:colOff>
      <xdr:row>86</xdr:row>
      <xdr:rowOff>47625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CxnSpPr/>
      </xdr:nvCxnSpPr>
      <xdr:spPr>
        <a:xfrm>
          <a:off x="123825" y="13811250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238125</xdr:colOff>
      <xdr:row>86</xdr:row>
      <xdr:rowOff>57150</xdr:rowOff>
    </xdr:from>
    <xdr:to>
      <xdr:col>9</xdr:col>
      <xdr:colOff>19050</xdr:colOff>
      <xdr:row>86</xdr:row>
      <xdr:rowOff>57150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CxnSpPr/>
      </xdr:nvCxnSpPr>
      <xdr:spPr>
        <a:xfrm>
          <a:off x="3819525" y="13820775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114300</xdr:colOff>
      <xdr:row>1</xdr:row>
      <xdr:rowOff>123825</xdr:rowOff>
    </xdr:from>
    <xdr:to>
      <xdr:col>9</xdr:col>
      <xdr:colOff>160201</xdr:colOff>
      <xdr:row>3</xdr:row>
      <xdr:rowOff>152400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57175"/>
          <a:ext cx="1293676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3</xdr:col>
      <xdr:colOff>190500</xdr:colOff>
      <xdr:row>4</xdr:row>
      <xdr:rowOff>92584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66675"/>
          <a:ext cx="466725" cy="7307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47</xdr:row>
      <xdr:rowOff>66675</xdr:rowOff>
    </xdr:from>
    <xdr:to>
      <xdr:col>1</xdr:col>
      <xdr:colOff>3124200</xdr:colOff>
      <xdr:row>51</xdr:row>
      <xdr:rowOff>76200</xdr:rowOff>
    </xdr:to>
    <xdr:sp macro="" textlink="">
      <xdr:nvSpPr>
        <xdr:cNvPr id="5" name="Cuadro de texto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371475" y="8772525"/>
          <a:ext cx="3143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91440" tIns="45720" rIns="91440" bIns="45720" anchor="ctr" upright="1"/>
        <a:lstStyle/>
        <a:p>
          <a:pPr algn="ctr">
            <a:spcAft>
              <a:spcPts val="0"/>
            </a:spcAft>
          </a:pPr>
          <a:r>
            <a:rPr lang="es-MX" sz="900" u="sng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_______________________________________________</a:t>
          </a:r>
          <a:endParaRPr lang="es-MX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C.P. Alicia de</a:t>
          </a:r>
          <a:r>
            <a:rPr lang="es-MX" sz="900" baseline="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 Fátima Crisanty Villarino</a:t>
          </a:r>
          <a:endParaRPr lang="es-MX" sz="900">
            <a:effectLst/>
            <a:latin typeface="Averta" panose="00000500000000000000" pitchFamily="50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Subsecretaria de Programación y Presupuesto</a:t>
          </a:r>
          <a:endParaRPr lang="es-MX" sz="900">
            <a:effectLst/>
            <a:latin typeface="Averta" panose="00000500000000000000" pitchFamily="50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561975</xdr:colOff>
      <xdr:row>47</xdr:row>
      <xdr:rowOff>133350</xdr:rowOff>
    </xdr:from>
    <xdr:to>
      <xdr:col>4</xdr:col>
      <xdr:colOff>1171575</xdr:colOff>
      <xdr:row>52</xdr:row>
      <xdr:rowOff>0</xdr:rowOff>
    </xdr:to>
    <xdr:sp macro="" textlink="">
      <xdr:nvSpPr>
        <xdr:cNvPr id="6" name="Cuadro de text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4305300" y="8839200"/>
          <a:ext cx="3143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91440" tIns="45720" rIns="91440" bIns="45720" anchor="ctr" upright="1"/>
        <a:lstStyle/>
        <a:p>
          <a:pPr algn="ctr">
            <a:spcAft>
              <a:spcPts val="0"/>
            </a:spcAft>
          </a:pPr>
          <a:r>
            <a:rPr lang="es-MX" sz="900" u="sng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_______________________________________________</a:t>
          </a:r>
          <a:endParaRPr lang="es-MX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M.A.</a:t>
          </a:r>
          <a:r>
            <a:rPr lang="es-MX" sz="900" baseline="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 Teresa del Jesús León Buenfil</a:t>
          </a: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Administradora General</a:t>
          </a:r>
          <a:r>
            <a:rPr lang="es-MX" sz="900" baseline="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 del Servicio de Administración Fiscal del Estado de Campeche</a:t>
          </a:r>
        </a:p>
      </xdr:txBody>
    </xdr:sp>
    <xdr:clientData/>
  </xdr:twoCellAnchor>
  <xdr:twoCellAnchor>
    <xdr:from>
      <xdr:col>1</xdr:col>
      <xdr:colOff>2057400</xdr:colOff>
      <xdr:row>40</xdr:row>
      <xdr:rowOff>19050</xdr:rowOff>
    </xdr:from>
    <xdr:to>
      <xdr:col>3</xdr:col>
      <xdr:colOff>581025</xdr:colOff>
      <xdr:row>44</xdr:row>
      <xdr:rowOff>28575</xdr:rowOff>
    </xdr:to>
    <xdr:sp macro="" textlink="">
      <xdr:nvSpPr>
        <xdr:cNvPr id="7" name="Cuadro de texto 5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2447925" y="7867650"/>
          <a:ext cx="3143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91440" tIns="45720" rIns="91440" bIns="45720" anchor="ctr" upright="1"/>
        <a:lstStyle/>
        <a:p>
          <a:pPr algn="ctr">
            <a:spcAft>
              <a:spcPts val="0"/>
            </a:spcAft>
          </a:pPr>
          <a:r>
            <a:rPr lang="es-MX" sz="900" u="sng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_______________________________________________</a:t>
          </a:r>
          <a:endParaRPr lang="es-MX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Lic. Bernardo</a:t>
          </a:r>
          <a:r>
            <a:rPr lang="es-MX" sz="900" baseline="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 Lanz Novelo</a:t>
          </a:r>
          <a:endParaRPr lang="es-MX" sz="900">
            <a:effectLst/>
            <a:latin typeface="Averta" panose="00000500000000000000" pitchFamily="50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Secretario</a:t>
          </a:r>
          <a:r>
            <a:rPr lang="es-MX" sz="900" baseline="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 de Finanzas</a:t>
          </a:r>
          <a:endParaRPr lang="es-MX" sz="900">
            <a:effectLst/>
            <a:latin typeface="Averta" panose="00000500000000000000" pitchFamily="50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114300</xdr:colOff>
      <xdr:row>0</xdr:row>
      <xdr:rowOff>95250</xdr:rowOff>
    </xdr:from>
    <xdr:to>
      <xdr:col>1</xdr:col>
      <xdr:colOff>238125</xdr:colOff>
      <xdr:row>5</xdr:row>
      <xdr:rowOff>43326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95250"/>
          <a:ext cx="514350" cy="805326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866774</xdr:colOff>
      <xdr:row>1</xdr:row>
      <xdr:rowOff>133063</xdr:rowOff>
    </xdr:from>
    <xdr:to>
      <xdr:col>4</xdr:col>
      <xdr:colOff>1210724</xdr:colOff>
      <xdr:row>4</xdr:row>
      <xdr:rowOff>104775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6924" y="275938"/>
          <a:ext cx="1610775" cy="5336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85"/>
  <sheetViews>
    <sheetView topLeftCell="A40" zoomScaleNormal="100" zoomScaleSheetLayoutView="100" workbookViewId="0">
      <selection activeCell="B72" sqref="B72:F72"/>
    </sheetView>
  </sheetViews>
  <sheetFormatPr baseColWidth="10" defaultRowHeight="12.75"/>
  <cols>
    <col min="1" max="1" width="4" style="68" customWidth="1"/>
    <col min="2" max="2" width="33.85546875" style="68" customWidth="1"/>
    <col min="3" max="3" width="33.28515625" style="68" customWidth="1"/>
    <col min="4" max="5" width="20.5703125" style="68" customWidth="1"/>
    <col min="6" max="6" width="3" style="68" customWidth="1"/>
    <col min="7" max="7" width="11.42578125" style="16"/>
    <col min="8" max="8" width="12.28515625" style="16" bestFit="1" customWidth="1"/>
    <col min="9" max="9" width="11.42578125" style="16"/>
    <col min="10" max="10" width="13.85546875" style="16" bestFit="1" customWidth="1"/>
    <col min="11" max="11" width="11.42578125" style="16"/>
    <col min="12" max="12" width="14.42578125" style="16" bestFit="1" customWidth="1"/>
    <col min="13" max="16384" width="11.42578125" style="16"/>
  </cols>
  <sheetData>
    <row r="1" spans="1:6" s="20" customFormat="1" ht="14.25" customHeight="1">
      <c r="A1" s="326"/>
      <c r="B1" s="326"/>
      <c r="C1" s="326"/>
      <c r="D1" s="326"/>
      <c r="E1" s="326"/>
      <c r="F1" s="326"/>
    </row>
    <row r="2" spans="1:6" ht="12.75" customHeight="1">
      <c r="A2" s="336" t="s">
        <v>209</v>
      </c>
      <c r="B2" s="336"/>
      <c r="C2" s="336"/>
      <c r="D2" s="336"/>
      <c r="E2" s="336"/>
      <c r="F2" s="336"/>
    </row>
    <row r="3" spans="1:6" ht="12.75" customHeight="1">
      <c r="A3" s="336" t="s">
        <v>79</v>
      </c>
      <c r="B3" s="336"/>
      <c r="C3" s="336"/>
      <c r="D3" s="336"/>
      <c r="E3" s="336"/>
      <c r="F3" s="336"/>
    </row>
    <row r="4" spans="1:6" ht="12.75" customHeight="1">
      <c r="A4" s="336" t="s">
        <v>242</v>
      </c>
      <c r="B4" s="336"/>
      <c r="C4" s="336"/>
      <c r="D4" s="336"/>
      <c r="E4" s="336"/>
      <c r="F4" s="336"/>
    </row>
    <row r="5" spans="1:6" s="20" customFormat="1" ht="15.75" customHeight="1">
      <c r="A5" s="339" t="s">
        <v>224</v>
      </c>
      <c r="B5" s="339"/>
      <c r="C5" s="339"/>
      <c r="D5" s="339"/>
      <c r="E5" s="339"/>
      <c r="F5" s="339"/>
    </row>
    <row r="6" spans="1:6" s="34" customFormat="1" ht="20.100000000000001" customHeight="1">
      <c r="A6" s="299"/>
      <c r="B6" s="340" t="s">
        <v>75</v>
      </c>
      <c r="C6" s="340"/>
      <c r="D6" s="300">
        <v>2021</v>
      </c>
      <c r="E6" s="300">
        <v>2020</v>
      </c>
      <c r="F6" s="301"/>
    </row>
    <row r="7" spans="1:6" s="20" customFormat="1" ht="3" customHeight="1">
      <c r="A7" s="74"/>
      <c r="B7" s="75"/>
      <c r="C7" s="75"/>
      <c r="D7" s="76"/>
      <c r="E7" s="76"/>
      <c r="F7" s="77"/>
    </row>
    <row r="8" spans="1:6" s="30" customFormat="1" ht="13.5">
      <c r="A8" s="78"/>
      <c r="B8" s="338" t="s">
        <v>80</v>
      </c>
      <c r="C8" s="338"/>
      <c r="D8" s="79"/>
      <c r="E8" s="79"/>
      <c r="F8" s="80"/>
    </row>
    <row r="9" spans="1:6">
      <c r="A9" s="81"/>
      <c r="B9" s="327" t="s">
        <v>200</v>
      </c>
      <c r="C9" s="327"/>
      <c r="D9" s="82">
        <f>SUM(D10:D16)</f>
        <v>1821691584.9000001</v>
      </c>
      <c r="E9" s="82">
        <f>SUM(E10:E16)</f>
        <v>2270251931</v>
      </c>
      <c r="F9" s="80"/>
    </row>
    <row r="10" spans="1:6" ht="13.5">
      <c r="A10" s="83"/>
      <c r="B10" s="328" t="s">
        <v>83</v>
      </c>
      <c r="C10" s="328"/>
      <c r="D10" s="84">
        <v>1286420543.5</v>
      </c>
      <c r="E10" s="84">
        <v>1607999460.2</v>
      </c>
      <c r="F10" s="80"/>
    </row>
    <row r="11" spans="1:6" ht="13.5">
      <c r="A11" s="83"/>
      <c r="B11" s="328" t="s">
        <v>85</v>
      </c>
      <c r="C11" s="328"/>
      <c r="D11" s="84">
        <v>0</v>
      </c>
      <c r="E11" s="84">
        <v>0</v>
      </c>
      <c r="F11" s="80"/>
    </row>
    <row r="12" spans="1:6" ht="12" customHeight="1">
      <c r="A12" s="83"/>
      <c r="B12" s="328" t="s">
        <v>87</v>
      </c>
      <c r="C12" s="328"/>
      <c r="D12" s="84">
        <v>0</v>
      </c>
      <c r="E12" s="84">
        <v>0</v>
      </c>
      <c r="F12" s="80"/>
    </row>
    <row r="13" spans="1:6" ht="13.5">
      <c r="A13" s="83"/>
      <c r="B13" s="328" t="s">
        <v>89</v>
      </c>
      <c r="C13" s="328"/>
      <c r="D13" s="84">
        <v>392620282.66000003</v>
      </c>
      <c r="E13" s="84">
        <v>445215450.47000003</v>
      </c>
      <c r="F13" s="80"/>
    </row>
    <row r="14" spans="1:6" ht="13.5">
      <c r="A14" s="83"/>
      <c r="B14" s="328" t="s">
        <v>201</v>
      </c>
      <c r="C14" s="328"/>
      <c r="D14" s="84">
        <v>58668214.270000003</v>
      </c>
      <c r="E14" s="84">
        <v>139606088.19</v>
      </c>
      <c r="F14" s="80"/>
    </row>
    <row r="15" spans="1:6" ht="13.5">
      <c r="A15" s="83"/>
      <c r="B15" s="328" t="s">
        <v>202</v>
      </c>
      <c r="C15" s="328"/>
      <c r="D15" s="84">
        <v>83982544.469999999</v>
      </c>
      <c r="E15" s="84">
        <v>77430932.140000001</v>
      </c>
      <c r="F15" s="80"/>
    </row>
    <row r="16" spans="1:6" ht="12">
      <c r="A16" s="83"/>
      <c r="B16" s="328" t="s">
        <v>203</v>
      </c>
      <c r="C16" s="328"/>
      <c r="D16" s="84">
        <v>0</v>
      </c>
      <c r="E16" s="84">
        <v>0</v>
      </c>
      <c r="F16" s="80"/>
    </row>
    <row r="17" spans="1:6" ht="37.5" customHeight="1">
      <c r="A17" s="81"/>
      <c r="B17" s="327" t="s">
        <v>204</v>
      </c>
      <c r="C17" s="327"/>
      <c r="D17" s="82">
        <f>SUM(D18:D19)</f>
        <v>15260895645.17</v>
      </c>
      <c r="E17" s="82">
        <f>SUM(E18:E19)</f>
        <v>21247749667.189999</v>
      </c>
      <c r="F17" s="80"/>
    </row>
    <row r="18" spans="1:6" ht="25.5" customHeight="1">
      <c r="A18" s="83"/>
      <c r="B18" s="328" t="s">
        <v>205</v>
      </c>
      <c r="C18" s="328"/>
      <c r="D18" s="85">
        <v>15260895645.17</v>
      </c>
      <c r="E18" s="85">
        <v>21247749667.189999</v>
      </c>
      <c r="F18" s="80"/>
    </row>
    <row r="19" spans="1:6" ht="23.25" customHeight="1">
      <c r="A19" s="83"/>
      <c r="B19" s="328" t="s">
        <v>206</v>
      </c>
      <c r="C19" s="328"/>
      <c r="D19" s="84">
        <v>0</v>
      </c>
      <c r="E19" s="84">
        <v>0</v>
      </c>
      <c r="F19" s="80"/>
    </row>
    <row r="20" spans="1:6" ht="13.5">
      <c r="A20" s="83"/>
      <c r="B20" s="327" t="s">
        <v>99</v>
      </c>
      <c r="C20" s="327"/>
      <c r="D20" s="82">
        <f>SUM(D21:D25)</f>
        <v>1507480.08</v>
      </c>
      <c r="E20" s="82">
        <f>SUM(E21:E25)</f>
        <v>1061891.1399999999</v>
      </c>
      <c r="F20" s="80"/>
    </row>
    <row r="21" spans="1:6" ht="13.5">
      <c r="A21" s="83"/>
      <c r="B21" s="328" t="s">
        <v>101</v>
      </c>
      <c r="C21" s="328"/>
      <c r="D21" s="84">
        <v>0</v>
      </c>
      <c r="E21" s="84">
        <v>0</v>
      </c>
      <c r="F21" s="80"/>
    </row>
    <row r="22" spans="1:6" ht="12">
      <c r="A22" s="83"/>
      <c r="B22" s="328" t="s">
        <v>102</v>
      </c>
      <c r="C22" s="328"/>
      <c r="D22" s="84">
        <v>0</v>
      </c>
      <c r="E22" s="84">
        <v>0</v>
      </c>
      <c r="F22" s="80"/>
    </row>
    <row r="23" spans="1:6" ht="13.5" customHeight="1">
      <c r="A23" s="83"/>
      <c r="B23" s="333" t="s">
        <v>103</v>
      </c>
      <c r="C23" s="333"/>
      <c r="D23" s="84">
        <v>0</v>
      </c>
      <c r="E23" s="84">
        <v>0</v>
      </c>
      <c r="F23" s="80"/>
    </row>
    <row r="24" spans="1:6" ht="12">
      <c r="A24" s="83"/>
      <c r="B24" s="328" t="s">
        <v>105</v>
      </c>
      <c r="C24" s="328"/>
      <c r="D24" s="84">
        <v>0</v>
      </c>
      <c r="E24" s="84">
        <v>0</v>
      </c>
      <c r="F24" s="80"/>
    </row>
    <row r="25" spans="1:6" ht="13.5">
      <c r="A25" s="83"/>
      <c r="B25" s="328" t="s">
        <v>106</v>
      </c>
      <c r="C25" s="328"/>
      <c r="D25" s="84">
        <v>1507480.08</v>
      </c>
      <c r="E25" s="84">
        <v>1061891.1399999999</v>
      </c>
      <c r="F25" s="80"/>
    </row>
    <row r="26" spans="1:6" ht="13.5">
      <c r="A26" s="81"/>
      <c r="B26" s="86"/>
      <c r="C26" s="87"/>
      <c r="D26" s="88"/>
      <c r="E26" s="88"/>
      <c r="F26" s="80"/>
    </row>
    <row r="27" spans="1:6" ht="13.5">
      <c r="A27" s="89"/>
      <c r="B27" s="332" t="s">
        <v>108</v>
      </c>
      <c r="C27" s="332"/>
      <c r="D27" s="90">
        <f>D9+D17+D20</f>
        <v>17084094710.15</v>
      </c>
      <c r="E27" s="90">
        <f>E9+E17+E20</f>
        <v>23519063489.329998</v>
      </c>
      <c r="F27" s="91"/>
    </row>
    <row r="28" spans="1:6" ht="13.5">
      <c r="A28" s="81"/>
      <c r="B28" s="332"/>
      <c r="C28" s="332"/>
      <c r="D28" s="88"/>
      <c r="E28" s="88"/>
      <c r="F28" s="80"/>
    </row>
    <row r="29" spans="1:6">
      <c r="A29" s="92"/>
      <c r="B29" s="338" t="s">
        <v>81</v>
      </c>
      <c r="C29" s="338"/>
      <c r="D29" s="88"/>
      <c r="E29" s="88"/>
      <c r="F29" s="77"/>
    </row>
    <row r="30" spans="1:6" ht="13.5">
      <c r="A30" s="92"/>
      <c r="B30" s="338" t="s">
        <v>82</v>
      </c>
      <c r="C30" s="338"/>
      <c r="D30" s="82">
        <f>SUM(D31:D33)</f>
        <v>5888534064.4799995</v>
      </c>
      <c r="E30" s="82">
        <f>SUM(E31:E33)</f>
        <v>8353696875.96</v>
      </c>
      <c r="F30" s="80"/>
    </row>
    <row r="31" spans="1:6" ht="13.5">
      <c r="A31" s="92"/>
      <c r="B31" s="328" t="s">
        <v>84</v>
      </c>
      <c r="C31" s="328"/>
      <c r="D31" s="84">
        <v>4673153800.1000004</v>
      </c>
      <c r="E31" s="84">
        <v>6656362077.3900003</v>
      </c>
      <c r="F31" s="80"/>
    </row>
    <row r="32" spans="1:6" ht="13.5">
      <c r="A32" s="92"/>
      <c r="B32" s="328" t="s">
        <v>86</v>
      </c>
      <c r="C32" s="328"/>
      <c r="D32" s="84">
        <v>334688241.44</v>
      </c>
      <c r="E32" s="84">
        <v>447549098</v>
      </c>
      <c r="F32" s="80"/>
    </row>
    <row r="33" spans="1:6" ht="13.5">
      <c r="A33" s="92"/>
      <c r="B33" s="328" t="s">
        <v>88</v>
      </c>
      <c r="C33" s="328"/>
      <c r="D33" s="84">
        <v>880692022.94000006</v>
      </c>
      <c r="E33" s="84">
        <v>1249785700.5699999</v>
      </c>
      <c r="F33" s="80"/>
    </row>
    <row r="34" spans="1:6" ht="13.5">
      <c r="A34" s="92"/>
      <c r="B34" s="338" t="s">
        <v>215</v>
      </c>
      <c r="C34" s="338"/>
      <c r="D34" s="82">
        <f>SUM(D35:D43)</f>
        <v>6257400074.9899998</v>
      </c>
      <c r="E34" s="82">
        <f>SUM(E35:E43)</f>
        <v>8389723693.500001</v>
      </c>
      <c r="F34" s="80"/>
    </row>
    <row r="35" spans="1:6" ht="12">
      <c r="A35" s="92"/>
      <c r="B35" s="328" t="s">
        <v>90</v>
      </c>
      <c r="C35" s="328"/>
      <c r="D35" s="84">
        <v>815923569.75999999</v>
      </c>
      <c r="E35" s="84">
        <v>874011463.29999995</v>
      </c>
      <c r="F35" s="80"/>
    </row>
    <row r="36" spans="1:6" ht="12" customHeight="1">
      <c r="A36" s="92"/>
      <c r="B36" s="328" t="s">
        <v>91</v>
      </c>
      <c r="C36" s="328"/>
      <c r="D36" s="84">
        <v>5010515052.5799999</v>
      </c>
      <c r="E36" s="84">
        <v>6929231823.0100002</v>
      </c>
      <c r="F36" s="80"/>
    </row>
    <row r="37" spans="1:6" ht="12.75" customHeight="1">
      <c r="A37" s="92"/>
      <c r="B37" s="328" t="s">
        <v>92</v>
      </c>
      <c r="C37" s="328"/>
      <c r="D37" s="84">
        <v>43672219.340000004</v>
      </c>
      <c r="E37" s="84">
        <v>62956942.299999997</v>
      </c>
      <c r="F37" s="80"/>
    </row>
    <row r="38" spans="1:6" ht="13.5">
      <c r="A38" s="92"/>
      <c r="B38" s="328" t="s">
        <v>93</v>
      </c>
      <c r="C38" s="328"/>
      <c r="D38" s="84">
        <v>318935952.16000003</v>
      </c>
      <c r="E38" s="84">
        <v>430754065.29000002</v>
      </c>
      <c r="F38" s="80"/>
    </row>
    <row r="39" spans="1:6" ht="13.5">
      <c r="A39" s="92"/>
      <c r="B39" s="328" t="s">
        <v>94</v>
      </c>
      <c r="C39" s="328"/>
      <c r="D39" s="84">
        <v>0</v>
      </c>
      <c r="E39" s="84">
        <v>0</v>
      </c>
      <c r="F39" s="80"/>
    </row>
    <row r="40" spans="1:6" ht="12">
      <c r="A40" s="92"/>
      <c r="B40" s="328" t="s">
        <v>96</v>
      </c>
      <c r="C40" s="328"/>
      <c r="D40" s="84">
        <v>68353281.150000006</v>
      </c>
      <c r="E40" s="84">
        <v>92769399.599999994</v>
      </c>
      <c r="F40" s="80"/>
    </row>
    <row r="41" spans="1:6" ht="13.5">
      <c r="A41" s="92"/>
      <c r="B41" s="328" t="s">
        <v>97</v>
      </c>
      <c r="C41" s="328"/>
      <c r="D41" s="84">
        <v>0</v>
      </c>
      <c r="E41" s="84">
        <v>0</v>
      </c>
      <c r="F41" s="80"/>
    </row>
    <row r="42" spans="1:6" ht="13.5">
      <c r="A42" s="92"/>
      <c r="B42" s="328" t="s">
        <v>98</v>
      </c>
      <c r="C42" s="328"/>
      <c r="D42" s="84">
        <v>0</v>
      </c>
      <c r="E42" s="84">
        <v>0</v>
      </c>
      <c r="F42" s="80"/>
    </row>
    <row r="43" spans="1:6" ht="14.25" customHeight="1">
      <c r="A43" s="92"/>
      <c r="B43" s="328" t="s">
        <v>100</v>
      </c>
      <c r="C43" s="328"/>
      <c r="D43" s="84">
        <v>0</v>
      </c>
      <c r="E43" s="84">
        <v>0</v>
      </c>
      <c r="F43" s="80"/>
    </row>
    <row r="44" spans="1:6" ht="13.5">
      <c r="A44" s="92"/>
      <c r="B44" s="327" t="s">
        <v>95</v>
      </c>
      <c r="C44" s="327"/>
      <c r="D44" s="82">
        <f>SUM(D45:D47)</f>
        <v>3749368502.8600001</v>
      </c>
      <c r="E44" s="82">
        <f>SUM(E45:E47)</f>
        <v>4897705363.2199993</v>
      </c>
      <c r="F44" s="80"/>
    </row>
    <row r="45" spans="1:6" ht="13.5">
      <c r="A45" s="92"/>
      <c r="B45" s="328" t="s">
        <v>104</v>
      </c>
      <c r="C45" s="328"/>
      <c r="D45" s="84">
        <v>1915307302.27</v>
      </c>
      <c r="E45" s="84">
        <v>2624178280.4099998</v>
      </c>
      <c r="F45" s="80"/>
    </row>
    <row r="46" spans="1:6" ht="13.5">
      <c r="A46" s="92"/>
      <c r="B46" s="328" t="s">
        <v>49</v>
      </c>
      <c r="C46" s="328"/>
      <c r="D46" s="84">
        <v>1264442672.74</v>
      </c>
      <c r="E46" s="84">
        <v>1547436116.0999999</v>
      </c>
      <c r="F46" s="80"/>
    </row>
    <row r="47" spans="1:6" ht="15" customHeight="1">
      <c r="A47" s="92"/>
      <c r="B47" s="328" t="s">
        <v>107</v>
      </c>
      <c r="C47" s="328"/>
      <c r="D47" s="84">
        <v>569618527.85000002</v>
      </c>
      <c r="E47" s="84">
        <v>726090966.71000004</v>
      </c>
      <c r="F47" s="80"/>
    </row>
    <row r="48" spans="1:6">
      <c r="A48" s="92"/>
      <c r="B48" s="338" t="s">
        <v>109</v>
      </c>
      <c r="C48" s="338"/>
      <c r="D48" s="93">
        <f>SUM(D49:D53)</f>
        <v>116606699.51000001</v>
      </c>
      <c r="E48" s="93">
        <f>SUM(E49:E53)</f>
        <v>192543882.09</v>
      </c>
      <c r="F48" s="80"/>
    </row>
    <row r="49" spans="1:12" ht="12">
      <c r="A49" s="92"/>
      <c r="B49" s="328" t="s">
        <v>110</v>
      </c>
      <c r="C49" s="328"/>
      <c r="D49" s="84">
        <v>116606699.51000001</v>
      </c>
      <c r="E49" s="84">
        <v>192543882.09</v>
      </c>
      <c r="F49" s="80"/>
    </row>
    <row r="50" spans="1:12" ht="12">
      <c r="A50" s="92"/>
      <c r="B50" s="328" t="s">
        <v>111</v>
      </c>
      <c r="C50" s="328"/>
      <c r="D50" s="84">
        <v>0</v>
      </c>
      <c r="E50" s="84">
        <v>0</v>
      </c>
      <c r="F50" s="80"/>
      <c r="H50" s="37"/>
    </row>
    <row r="51" spans="1:12" ht="12">
      <c r="A51" s="92"/>
      <c r="B51" s="328" t="s">
        <v>112</v>
      </c>
      <c r="C51" s="328"/>
      <c r="D51" s="84">
        <v>0</v>
      </c>
      <c r="E51" s="84">
        <v>0</v>
      </c>
      <c r="F51" s="80"/>
      <c r="L51" s="67"/>
    </row>
    <row r="52" spans="1:12" ht="13.5">
      <c r="A52" s="92"/>
      <c r="B52" s="328" t="s">
        <v>113</v>
      </c>
      <c r="C52" s="328"/>
      <c r="D52" s="84">
        <v>0</v>
      </c>
      <c r="E52" s="84">
        <v>0</v>
      </c>
      <c r="F52" s="80"/>
    </row>
    <row r="53" spans="1:12" ht="14.25" customHeight="1">
      <c r="A53" s="92"/>
      <c r="B53" s="328" t="s">
        <v>114</v>
      </c>
      <c r="C53" s="328"/>
      <c r="D53" s="84">
        <v>0</v>
      </c>
      <c r="E53" s="84">
        <v>0</v>
      </c>
      <c r="F53" s="80"/>
    </row>
    <row r="54" spans="1:12">
      <c r="A54" s="92"/>
      <c r="B54" s="327" t="s">
        <v>115</v>
      </c>
      <c r="C54" s="327"/>
      <c r="D54" s="93">
        <f>SUM(D55:D60)</f>
        <v>101751948.19999999</v>
      </c>
      <c r="E54" s="93">
        <f>SUM(E55:E60)</f>
        <v>151297204.22</v>
      </c>
      <c r="F54" s="80"/>
    </row>
    <row r="55" spans="1:12" ht="13.5">
      <c r="A55" s="92"/>
      <c r="B55" s="333" t="s">
        <v>116</v>
      </c>
      <c r="C55" s="333"/>
      <c r="D55" s="84">
        <v>96798966.849999994</v>
      </c>
      <c r="E55" s="84">
        <v>150081975.38</v>
      </c>
      <c r="F55" s="80"/>
    </row>
    <row r="56" spans="1:12" ht="13.5">
      <c r="A56" s="92"/>
      <c r="B56" s="328" t="s">
        <v>117</v>
      </c>
      <c r="C56" s="328"/>
      <c r="D56" s="84">
        <v>0</v>
      </c>
      <c r="E56" s="84">
        <v>0</v>
      </c>
      <c r="F56" s="80"/>
    </row>
    <row r="57" spans="1:12" ht="12">
      <c r="A57" s="92"/>
      <c r="B57" s="328" t="s">
        <v>118</v>
      </c>
      <c r="C57" s="328"/>
      <c r="D57" s="84">
        <v>0</v>
      </c>
      <c r="E57" s="84">
        <v>0</v>
      </c>
      <c r="F57" s="80"/>
    </row>
    <row r="58" spans="1:12" ht="12">
      <c r="A58" s="92"/>
      <c r="B58" s="333" t="s">
        <v>175</v>
      </c>
      <c r="C58" s="333"/>
      <c r="D58" s="84">
        <v>0</v>
      </c>
      <c r="E58" s="84">
        <v>0</v>
      </c>
      <c r="F58" s="80"/>
    </row>
    <row r="59" spans="1:12" ht="13.5">
      <c r="A59" s="92"/>
      <c r="B59" s="328" t="s">
        <v>119</v>
      </c>
      <c r="C59" s="328"/>
      <c r="D59" s="84">
        <v>0</v>
      </c>
      <c r="E59" s="84">
        <v>0</v>
      </c>
      <c r="F59" s="80"/>
    </row>
    <row r="60" spans="1:12" ht="18" customHeight="1">
      <c r="A60" s="92"/>
      <c r="B60" s="328" t="s">
        <v>120</v>
      </c>
      <c r="C60" s="328"/>
      <c r="D60" s="84">
        <v>4952981.3499999996</v>
      </c>
      <c r="E60" s="84">
        <v>1215228.8400000001</v>
      </c>
      <c r="F60" s="80"/>
    </row>
    <row r="61" spans="1:12">
      <c r="A61" s="92"/>
      <c r="B61" s="327" t="s">
        <v>121</v>
      </c>
      <c r="C61" s="327"/>
      <c r="D61" s="93">
        <f>SUM(D62)</f>
        <v>0</v>
      </c>
      <c r="E61" s="93">
        <f>SUM(E62)</f>
        <v>398865.35</v>
      </c>
      <c r="F61" s="80"/>
    </row>
    <row r="62" spans="1:12" ht="12">
      <c r="A62" s="92"/>
      <c r="B62" s="328" t="s">
        <v>122</v>
      </c>
      <c r="C62" s="328"/>
      <c r="D62" s="84">
        <v>0</v>
      </c>
      <c r="E62" s="84">
        <v>398865.35</v>
      </c>
      <c r="F62" s="80"/>
    </row>
    <row r="63" spans="1:12" ht="13.5">
      <c r="A63" s="92"/>
      <c r="B63" s="86"/>
      <c r="C63" s="94"/>
      <c r="D63" s="95"/>
      <c r="E63" s="95"/>
      <c r="F63" s="80"/>
    </row>
    <row r="64" spans="1:12">
      <c r="A64" s="92"/>
      <c r="B64" s="332" t="s">
        <v>123</v>
      </c>
      <c r="C64" s="332"/>
      <c r="D64" s="96">
        <f>D30+D34+D44+D48+D54+D61</f>
        <v>16113661290.040001</v>
      </c>
      <c r="E64" s="96">
        <f>E30+E34+E44+E48+E54+E61</f>
        <v>21985365884.34</v>
      </c>
      <c r="F64" s="91"/>
    </row>
    <row r="65" spans="1:10" ht="13.5">
      <c r="A65" s="92"/>
      <c r="B65" s="97"/>
      <c r="C65" s="97"/>
      <c r="D65" s="95"/>
      <c r="E65" s="95"/>
      <c r="F65" s="91"/>
      <c r="J65" s="37"/>
    </row>
    <row r="66" spans="1:10" ht="13.5">
      <c r="A66" s="92"/>
      <c r="B66" s="337" t="s">
        <v>124</v>
      </c>
      <c r="C66" s="337"/>
      <c r="D66" s="96">
        <f>D27-D64</f>
        <v>970433420.1099987</v>
      </c>
      <c r="E66" s="96">
        <f>E27-E64</f>
        <v>1533697604.9899979</v>
      </c>
      <c r="F66" s="91"/>
      <c r="H66" s="37"/>
      <c r="I66" s="37"/>
    </row>
    <row r="67" spans="1:10" ht="13.5">
      <c r="A67" s="92"/>
      <c r="B67" s="98"/>
      <c r="C67" s="98"/>
      <c r="D67" s="98"/>
      <c r="E67" s="98"/>
      <c r="F67" s="80"/>
    </row>
    <row r="68" spans="1:10" ht="13.5">
      <c r="A68" s="92"/>
      <c r="B68" s="98"/>
      <c r="C68" s="98"/>
      <c r="D68" s="98"/>
      <c r="E68" s="98"/>
      <c r="F68" s="80"/>
    </row>
    <row r="69" spans="1:10" ht="6" customHeight="1">
      <c r="A69" s="99"/>
      <c r="B69" s="100"/>
      <c r="C69" s="100"/>
      <c r="D69" s="100"/>
      <c r="E69" s="100"/>
      <c r="F69" s="101"/>
    </row>
    <row r="70" spans="1:10" ht="6" customHeight="1">
      <c r="A70" s="102"/>
      <c r="B70" s="102"/>
      <c r="C70" s="102"/>
      <c r="D70" s="102"/>
      <c r="E70" s="102"/>
      <c r="F70" s="102"/>
      <c r="G70" s="20"/>
    </row>
    <row r="71" spans="1:10" ht="6" customHeight="1">
      <c r="A71" s="102"/>
      <c r="B71" s="94"/>
      <c r="C71" s="103"/>
      <c r="D71" s="104"/>
      <c r="E71" s="104"/>
      <c r="F71" s="102"/>
      <c r="G71" s="20"/>
    </row>
    <row r="72" spans="1:10" ht="27" customHeight="1">
      <c r="A72" s="105"/>
      <c r="B72" s="330" t="s">
        <v>210</v>
      </c>
      <c r="C72" s="331"/>
      <c r="D72" s="331"/>
      <c r="E72" s="331"/>
      <c r="F72" s="331"/>
    </row>
    <row r="73" spans="1:10" ht="9.75" customHeight="1">
      <c r="A73" s="105"/>
      <c r="B73" s="94"/>
      <c r="C73" s="103"/>
      <c r="D73" s="104"/>
      <c r="E73" s="104"/>
      <c r="F73" s="105"/>
    </row>
    <row r="74" spans="1:10" ht="30" customHeight="1">
      <c r="A74" s="105"/>
      <c r="B74" s="94"/>
      <c r="C74" s="106"/>
      <c r="D74" s="106"/>
      <c r="E74" s="107"/>
      <c r="F74" s="105"/>
    </row>
    <row r="75" spans="1:10" ht="14.1" customHeight="1">
      <c r="A75" s="105"/>
      <c r="B75" s="108"/>
      <c r="C75" s="105"/>
      <c r="D75" s="334"/>
      <c r="E75" s="334"/>
      <c r="F75" s="104"/>
    </row>
    <row r="76" spans="1:10" ht="14.1" customHeight="1">
      <c r="A76" s="335"/>
      <c r="B76" s="335"/>
      <c r="C76" s="335"/>
      <c r="D76" s="329"/>
      <c r="E76" s="329"/>
      <c r="F76" s="109"/>
    </row>
    <row r="77" spans="1:10" ht="9.9499999999999993" customHeight="1">
      <c r="A77" s="105"/>
      <c r="B77" s="105"/>
      <c r="C77" s="105"/>
      <c r="D77" s="110"/>
      <c r="E77" s="105"/>
      <c r="F77" s="105"/>
    </row>
    <row r="78" spans="1:10">
      <c r="D78" s="69"/>
    </row>
    <row r="79" spans="1:10">
      <c r="D79" s="69"/>
    </row>
    <row r="80" spans="1:10" ht="13.5">
      <c r="B80" s="70"/>
      <c r="C80" s="70"/>
      <c r="D80" s="70"/>
      <c r="E80" s="70"/>
      <c r="F80" s="70"/>
      <c r="G80" s="70"/>
    </row>
    <row r="81" spans="2:7" ht="13.5">
      <c r="B81" s="70"/>
      <c r="C81" s="70"/>
      <c r="D81" s="70"/>
      <c r="E81" s="70"/>
      <c r="F81" s="70"/>
      <c r="G81" s="70"/>
    </row>
    <row r="82" spans="2:7" ht="13.5">
      <c r="B82" s="70"/>
      <c r="C82" s="70"/>
      <c r="D82" s="70"/>
      <c r="E82" s="70"/>
      <c r="F82" s="70"/>
      <c r="G82" s="70"/>
    </row>
    <row r="83" spans="2:7" ht="13.5">
      <c r="B83" s="70"/>
      <c r="C83" s="70"/>
      <c r="D83" s="70"/>
      <c r="E83" s="70"/>
      <c r="F83" s="70"/>
      <c r="G83" s="70"/>
    </row>
    <row r="84" spans="2:7" ht="13.5">
      <c r="B84" s="70"/>
      <c r="C84" s="70"/>
      <c r="D84" s="70"/>
      <c r="E84" s="70"/>
      <c r="F84" s="70"/>
      <c r="G84" s="70"/>
    </row>
    <row r="85" spans="2:7" ht="13.5">
      <c r="B85" s="70"/>
      <c r="C85" s="70"/>
      <c r="D85" s="70"/>
      <c r="E85" s="70"/>
      <c r="F85" s="70"/>
      <c r="G85" s="70"/>
    </row>
  </sheetData>
  <sheetProtection formatCells="0" selectLockedCells="1"/>
  <mergeCells count="66">
    <mergeCell ref="A5:F5"/>
    <mergeCell ref="B6:C6"/>
    <mergeCell ref="B14:C14"/>
    <mergeCell ref="B34:C34"/>
    <mergeCell ref="B8:C8"/>
    <mergeCell ref="B29:C29"/>
    <mergeCell ref="B9:C9"/>
    <mergeCell ref="B30:C30"/>
    <mergeCell ref="B10:C10"/>
    <mergeCell ref="B31:C31"/>
    <mergeCell ref="B11:C11"/>
    <mergeCell ref="B32:C32"/>
    <mergeCell ref="B28:C28"/>
    <mergeCell ref="B25:C25"/>
    <mergeCell ref="A2:F2"/>
    <mergeCell ref="A3:F3"/>
    <mergeCell ref="A4:F4"/>
    <mergeCell ref="B15:C15"/>
    <mergeCell ref="B66:C66"/>
    <mergeCell ref="B18:C18"/>
    <mergeCell ref="B50:C50"/>
    <mergeCell ref="B42:C42"/>
    <mergeCell ref="B20:C20"/>
    <mergeCell ref="B43:C43"/>
    <mergeCell ref="B21:C21"/>
    <mergeCell ref="B22:C22"/>
    <mergeCell ref="B44:C44"/>
    <mergeCell ref="B48:C48"/>
    <mergeCell ref="B45:C45"/>
    <mergeCell ref="B24:C24"/>
    <mergeCell ref="B47:C47"/>
    <mergeCell ref="B27:C27"/>
    <mergeCell ref="B23:C23"/>
    <mergeCell ref="B35:C35"/>
    <mergeCell ref="B40:C40"/>
    <mergeCell ref="D76:E76"/>
    <mergeCell ref="B72:F72"/>
    <mergeCell ref="B64:C64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2:C62"/>
    <mergeCell ref="D75:E75"/>
    <mergeCell ref="A76:C76"/>
    <mergeCell ref="A1:F1"/>
    <mergeCell ref="B61:C61"/>
    <mergeCell ref="B49:C49"/>
    <mergeCell ref="B41:C41"/>
    <mergeCell ref="B37:C37"/>
    <mergeCell ref="B38:C38"/>
    <mergeCell ref="B39:C39"/>
    <mergeCell ref="B12:C12"/>
    <mergeCell ref="B33:C33"/>
    <mergeCell ref="B13:C13"/>
    <mergeCell ref="B19:C19"/>
    <mergeCell ref="B16:C16"/>
    <mergeCell ref="B36:C36"/>
    <mergeCell ref="B17:C17"/>
    <mergeCell ref="B51:C51"/>
    <mergeCell ref="B46:C46"/>
  </mergeCells>
  <printOptions verticalCentered="1"/>
  <pageMargins left="1.1023622047244095" right="0" top="0.59055118110236227" bottom="0.19685039370078741" header="0" footer="0"/>
  <pageSetup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70"/>
  <sheetViews>
    <sheetView topLeftCell="A40" zoomScale="90" zoomScaleNormal="90" zoomScalePageLayoutView="80" workbookViewId="0">
      <selection activeCell="B66" sqref="B66:J66"/>
    </sheetView>
  </sheetViews>
  <sheetFormatPr baseColWidth="10" defaultRowHeight="12"/>
  <cols>
    <col min="1" max="1" width="4.85546875" style="102" customWidth="1"/>
    <col min="2" max="2" width="27.5703125" style="98" customWidth="1"/>
    <col min="3" max="3" width="37.85546875" style="102" customWidth="1"/>
    <col min="4" max="4" width="22.42578125" style="147" customWidth="1"/>
    <col min="5" max="5" width="21" style="147" customWidth="1"/>
    <col min="6" max="6" width="11" style="118" customWidth="1"/>
    <col min="7" max="8" width="27.5703125" style="148" customWidth="1"/>
    <col min="9" max="10" width="21" style="147" customWidth="1"/>
    <col min="11" max="11" width="4.85546875" style="105" customWidth="1"/>
    <col min="12" max="13" width="12.5703125" style="20" customWidth="1"/>
    <col min="14" max="16384" width="11.42578125" style="20"/>
  </cols>
  <sheetData>
    <row r="1" spans="1:11" ht="14.25" customHeight="1">
      <c r="A1" s="343"/>
      <c r="B1" s="343"/>
      <c r="C1" s="343"/>
      <c r="D1" s="343"/>
      <c r="E1" s="343"/>
      <c r="F1" s="343"/>
      <c r="G1" s="343"/>
      <c r="H1" s="343"/>
      <c r="I1" s="343"/>
      <c r="J1" s="343"/>
      <c r="K1" s="343"/>
    </row>
    <row r="2" spans="1:11" ht="14.1" customHeight="1">
      <c r="A2" s="341" t="s">
        <v>209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</row>
    <row r="3" spans="1:11" ht="14.1" customHeight="1">
      <c r="A3" s="342" t="s">
        <v>0</v>
      </c>
      <c r="B3" s="342"/>
      <c r="C3" s="342"/>
      <c r="D3" s="342"/>
      <c r="E3" s="342"/>
      <c r="F3" s="342"/>
      <c r="G3" s="342"/>
      <c r="H3" s="342"/>
      <c r="I3" s="342"/>
      <c r="J3" s="342"/>
      <c r="K3" s="342"/>
    </row>
    <row r="4" spans="1:11" ht="14.1" customHeight="1">
      <c r="A4" s="342" t="s">
        <v>240</v>
      </c>
      <c r="B4" s="342"/>
      <c r="C4" s="342"/>
      <c r="D4" s="342"/>
      <c r="E4" s="342"/>
      <c r="F4" s="342"/>
      <c r="G4" s="342"/>
      <c r="H4" s="342"/>
      <c r="I4" s="342"/>
      <c r="J4" s="342"/>
      <c r="K4" s="342"/>
    </row>
    <row r="5" spans="1:11" ht="17.25" customHeight="1">
      <c r="A5" s="351" t="s">
        <v>224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</row>
    <row r="6" spans="1:11" s="23" customFormat="1" ht="15" customHeight="1">
      <c r="A6" s="344"/>
      <c r="B6" s="346" t="s">
        <v>76</v>
      </c>
      <c r="C6" s="346"/>
      <c r="D6" s="350" t="s">
        <v>4</v>
      </c>
      <c r="E6" s="350"/>
      <c r="F6" s="348"/>
      <c r="G6" s="346" t="s">
        <v>76</v>
      </c>
      <c r="H6" s="346"/>
      <c r="I6" s="350" t="s">
        <v>4</v>
      </c>
      <c r="J6" s="350"/>
      <c r="K6" s="296"/>
    </row>
    <row r="7" spans="1:11" s="23" customFormat="1" ht="15" customHeight="1">
      <c r="A7" s="345"/>
      <c r="B7" s="347"/>
      <c r="C7" s="347"/>
      <c r="D7" s="297">
        <v>2021</v>
      </c>
      <c r="E7" s="297">
        <v>2020</v>
      </c>
      <c r="F7" s="349"/>
      <c r="G7" s="347"/>
      <c r="H7" s="347"/>
      <c r="I7" s="297">
        <v>2021</v>
      </c>
      <c r="J7" s="297">
        <v>2020</v>
      </c>
      <c r="K7" s="298"/>
    </row>
    <row r="8" spans="1:11" ht="3" customHeight="1">
      <c r="A8" s="111"/>
      <c r="B8" s="112"/>
      <c r="C8" s="112"/>
      <c r="D8" s="113"/>
      <c r="E8" s="113"/>
      <c r="F8" s="114"/>
      <c r="G8" s="112"/>
      <c r="H8" s="112"/>
      <c r="I8" s="113"/>
      <c r="J8" s="113"/>
      <c r="K8" s="115"/>
    </row>
    <row r="9" spans="1:11" ht="3" customHeight="1">
      <c r="A9" s="111"/>
      <c r="B9" s="112"/>
      <c r="C9" s="112"/>
      <c r="D9" s="113"/>
      <c r="E9" s="113"/>
      <c r="F9" s="114"/>
      <c r="G9" s="112"/>
      <c r="H9" s="112"/>
      <c r="I9" s="113"/>
      <c r="J9" s="113"/>
      <c r="K9" s="115"/>
    </row>
    <row r="10" spans="1:11" ht="12.75">
      <c r="A10" s="116"/>
      <c r="B10" s="327" t="s">
        <v>5</v>
      </c>
      <c r="C10" s="327"/>
      <c r="D10" s="117"/>
      <c r="E10" s="88"/>
      <c r="G10" s="354" t="s">
        <v>6</v>
      </c>
      <c r="H10" s="354"/>
      <c r="I10" s="82"/>
      <c r="J10" s="82"/>
      <c r="K10" s="115"/>
    </row>
    <row r="11" spans="1:11" ht="5.0999999999999996" customHeight="1">
      <c r="A11" s="116"/>
      <c r="B11" s="86"/>
      <c r="C11" s="119"/>
      <c r="D11" s="88"/>
      <c r="E11" s="88"/>
      <c r="G11" s="120"/>
      <c r="H11" s="121"/>
      <c r="I11" s="82"/>
      <c r="J11" s="82"/>
      <c r="K11" s="115"/>
    </row>
    <row r="12" spans="1:11" ht="12.75">
      <c r="A12" s="116"/>
      <c r="B12" s="332" t="s">
        <v>7</v>
      </c>
      <c r="C12" s="332"/>
      <c r="D12" s="88"/>
      <c r="E12" s="88"/>
      <c r="G12" s="353" t="s">
        <v>8</v>
      </c>
      <c r="H12" s="353"/>
      <c r="I12" s="88"/>
      <c r="J12" s="88"/>
      <c r="K12" s="115"/>
    </row>
    <row r="13" spans="1:11" ht="5.0999999999999996" customHeight="1">
      <c r="A13" s="116"/>
      <c r="B13" s="97"/>
      <c r="C13" s="87"/>
      <c r="D13" s="88"/>
      <c r="E13" s="88"/>
      <c r="G13" s="122"/>
      <c r="H13" s="123"/>
      <c r="I13" s="88"/>
      <c r="J13" s="88"/>
      <c r="K13" s="115"/>
    </row>
    <row r="14" spans="1:11">
      <c r="A14" s="116"/>
      <c r="B14" s="328" t="s">
        <v>9</v>
      </c>
      <c r="C14" s="328"/>
      <c r="D14" s="124">
        <v>1520440208.74</v>
      </c>
      <c r="E14" s="124">
        <v>1699789253.28</v>
      </c>
      <c r="G14" s="352" t="s">
        <v>10</v>
      </c>
      <c r="H14" s="352"/>
      <c r="I14" s="124">
        <v>123022059.86</v>
      </c>
      <c r="J14" s="124">
        <v>227685849.97999999</v>
      </c>
      <c r="K14" s="115"/>
    </row>
    <row r="15" spans="1:11">
      <c r="A15" s="116"/>
      <c r="B15" s="328" t="s">
        <v>11</v>
      </c>
      <c r="C15" s="328"/>
      <c r="D15" s="124">
        <v>56269395.25</v>
      </c>
      <c r="E15" s="124">
        <v>46160839.640000001</v>
      </c>
      <c r="G15" s="352" t="s">
        <v>12</v>
      </c>
      <c r="H15" s="352"/>
      <c r="I15" s="124">
        <v>0</v>
      </c>
      <c r="J15" s="124">
        <v>0</v>
      </c>
      <c r="K15" s="115"/>
    </row>
    <row r="16" spans="1:11">
      <c r="A16" s="116"/>
      <c r="B16" s="328" t="s">
        <v>13</v>
      </c>
      <c r="C16" s="328"/>
      <c r="D16" s="124">
        <v>70022457.049999997</v>
      </c>
      <c r="E16" s="124">
        <v>54244580.369999997</v>
      </c>
      <c r="G16" s="352" t="s">
        <v>14</v>
      </c>
      <c r="H16" s="352"/>
      <c r="I16" s="124">
        <v>47838222.380000003</v>
      </c>
      <c r="J16" s="124">
        <v>42962878.549999997</v>
      </c>
      <c r="K16" s="115"/>
    </row>
    <row r="17" spans="1:12">
      <c r="A17" s="116"/>
      <c r="B17" s="328" t="s">
        <v>15</v>
      </c>
      <c r="C17" s="328"/>
      <c r="D17" s="124">
        <v>0</v>
      </c>
      <c r="E17" s="124">
        <v>0</v>
      </c>
      <c r="G17" s="352" t="s">
        <v>16</v>
      </c>
      <c r="H17" s="352"/>
      <c r="I17" s="124">
        <v>0</v>
      </c>
      <c r="J17" s="124">
        <v>0</v>
      </c>
      <c r="K17" s="115"/>
    </row>
    <row r="18" spans="1:12">
      <c r="A18" s="116"/>
      <c r="B18" s="328" t="s">
        <v>17</v>
      </c>
      <c r="C18" s="328"/>
      <c r="D18" s="124">
        <v>0</v>
      </c>
      <c r="E18" s="124">
        <v>0</v>
      </c>
      <c r="G18" s="352" t="s">
        <v>18</v>
      </c>
      <c r="H18" s="352"/>
      <c r="I18" s="124">
        <v>0</v>
      </c>
      <c r="J18" s="124">
        <v>0</v>
      </c>
      <c r="K18" s="115"/>
    </row>
    <row r="19" spans="1:12" ht="25.5" customHeight="1">
      <c r="A19" s="116"/>
      <c r="B19" s="352" t="s">
        <v>19</v>
      </c>
      <c r="C19" s="352"/>
      <c r="D19" s="124">
        <v>0</v>
      </c>
      <c r="E19" s="124">
        <v>0</v>
      </c>
      <c r="G19" s="355" t="s">
        <v>20</v>
      </c>
      <c r="H19" s="355"/>
      <c r="I19" s="124">
        <v>98895223.549999997</v>
      </c>
      <c r="J19" s="124">
        <v>120700148.02</v>
      </c>
      <c r="K19" s="115"/>
    </row>
    <row r="20" spans="1:12">
      <c r="A20" s="116"/>
      <c r="B20" s="328" t="s">
        <v>21</v>
      </c>
      <c r="C20" s="328"/>
      <c r="D20" s="124">
        <v>368745</v>
      </c>
      <c r="E20" s="124">
        <v>368745</v>
      </c>
      <c r="G20" s="352" t="s">
        <v>22</v>
      </c>
      <c r="H20" s="352"/>
      <c r="I20" s="124">
        <v>0</v>
      </c>
      <c r="J20" s="124">
        <v>0</v>
      </c>
      <c r="K20" s="115"/>
    </row>
    <row r="21" spans="1:12" ht="12" customHeight="1">
      <c r="A21" s="116"/>
      <c r="B21" s="125"/>
      <c r="C21" s="126"/>
      <c r="D21" s="117"/>
      <c r="E21" s="117"/>
      <c r="G21" s="352" t="s">
        <v>23</v>
      </c>
      <c r="H21" s="352"/>
      <c r="I21" s="124">
        <v>0</v>
      </c>
      <c r="J21" s="124">
        <v>0</v>
      </c>
      <c r="K21" s="115"/>
    </row>
    <row r="22" spans="1:12" ht="12" customHeight="1">
      <c r="A22" s="127"/>
      <c r="B22" s="332" t="s">
        <v>24</v>
      </c>
      <c r="C22" s="332"/>
      <c r="D22" s="128">
        <f>SUM(D14:D20)</f>
        <v>1647100806.04</v>
      </c>
      <c r="E22" s="128">
        <f>SUM(E14:E20)</f>
        <v>1800563418.29</v>
      </c>
      <c r="F22" s="129"/>
      <c r="G22" s="120"/>
      <c r="H22" s="121"/>
      <c r="I22" s="93"/>
      <c r="J22" s="93"/>
      <c r="K22" s="115"/>
    </row>
    <row r="23" spans="1:12" ht="12" customHeight="1">
      <c r="A23" s="127"/>
      <c r="B23" s="86"/>
      <c r="C23" s="130"/>
      <c r="D23" s="93"/>
      <c r="E23" s="93"/>
      <c r="F23" s="129"/>
      <c r="G23" s="353" t="s">
        <v>25</v>
      </c>
      <c r="H23" s="353"/>
      <c r="I23" s="128">
        <f>SUM(I14:I21)</f>
        <v>269755505.79000002</v>
      </c>
      <c r="J23" s="128">
        <f>SUM(J14:J21)</f>
        <v>391348876.54999995</v>
      </c>
      <c r="K23" s="115"/>
    </row>
    <row r="24" spans="1:12" ht="12" customHeight="1">
      <c r="A24" s="116"/>
      <c r="B24" s="125"/>
      <c r="C24" s="125"/>
      <c r="D24" s="117"/>
      <c r="E24" s="117"/>
      <c r="G24" s="131"/>
      <c r="H24" s="132"/>
      <c r="I24" s="117"/>
      <c r="J24" s="117"/>
      <c r="K24" s="115"/>
    </row>
    <row r="25" spans="1:12" ht="12.75">
      <c r="A25" s="116"/>
      <c r="B25" s="332" t="s">
        <v>26</v>
      </c>
      <c r="C25" s="332"/>
      <c r="D25" s="88"/>
      <c r="E25" s="88"/>
      <c r="G25" s="353" t="s">
        <v>27</v>
      </c>
      <c r="H25" s="353"/>
      <c r="I25" s="88"/>
      <c r="J25" s="88"/>
      <c r="K25" s="115"/>
    </row>
    <row r="26" spans="1:12">
      <c r="A26" s="116"/>
      <c r="B26" s="125"/>
      <c r="C26" s="125"/>
      <c r="D26" s="117"/>
      <c r="E26" s="117"/>
      <c r="G26" s="133"/>
      <c r="H26" s="132"/>
      <c r="I26" s="117"/>
      <c r="J26" s="117"/>
      <c r="K26" s="115"/>
    </row>
    <row r="27" spans="1:12" ht="12" customHeight="1">
      <c r="A27" s="116"/>
      <c r="B27" s="328" t="s">
        <v>28</v>
      </c>
      <c r="C27" s="328"/>
      <c r="D27" s="124">
        <v>96424247.650000006</v>
      </c>
      <c r="E27" s="124">
        <v>79852088.120000005</v>
      </c>
      <c r="G27" s="352" t="s">
        <v>29</v>
      </c>
      <c r="H27" s="352"/>
      <c r="I27" s="124">
        <v>0</v>
      </c>
      <c r="J27" s="124">
        <v>0</v>
      </c>
      <c r="K27" s="115"/>
    </row>
    <row r="28" spans="1:12" ht="12" customHeight="1">
      <c r="A28" s="116"/>
      <c r="B28" s="328" t="s">
        <v>30</v>
      </c>
      <c r="C28" s="328"/>
      <c r="D28" s="124">
        <v>173891793.53999999</v>
      </c>
      <c r="E28" s="124">
        <v>150105643.19999999</v>
      </c>
      <c r="G28" s="352" t="s">
        <v>31</v>
      </c>
      <c r="H28" s="352"/>
      <c r="I28" s="124">
        <v>0</v>
      </c>
      <c r="J28" s="124">
        <v>0</v>
      </c>
      <c r="K28" s="115"/>
    </row>
    <row r="29" spans="1:12" ht="12" customHeight="1">
      <c r="A29" s="116"/>
      <c r="B29" s="328" t="s">
        <v>32</v>
      </c>
      <c r="C29" s="328"/>
      <c r="D29" s="124">
        <v>13720606629.379999</v>
      </c>
      <c r="E29" s="124">
        <v>13032210788.34</v>
      </c>
      <c r="G29" s="352" t="s">
        <v>33</v>
      </c>
      <c r="H29" s="352"/>
      <c r="I29" s="124">
        <v>2220208048.5</v>
      </c>
      <c r="J29" s="124">
        <v>2256721767.9200001</v>
      </c>
      <c r="K29" s="115"/>
    </row>
    <row r="30" spans="1:12" ht="12" customHeight="1">
      <c r="A30" s="116"/>
      <c r="B30" s="328" t="s">
        <v>34</v>
      </c>
      <c r="C30" s="328"/>
      <c r="D30" s="124">
        <v>1642199268.8599999</v>
      </c>
      <c r="E30" s="124">
        <v>1618217133.78</v>
      </c>
      <c r="G30" s="352" t="s">
        <v>35</v>
      </c>
      <c r="H30" s="352"/>
      <c r="I30" s="124">
        <v>13500000</v>
      </c>
      <c r="J30" s="124">
        <v>13200000</v>
      </c>
      <c r="K30" s="115"/>
    </row>
    <row r="31" spans="1:12" ht="26.25" customHeight="1">
      <c r="A31" s="116"/>
      <c r="B31" s="352" t="s">
        <v>36</v>
      </c>
      <c r="C31" s="352"/>
      <c r="D31" s="124">
        <v>81456555.459999993</v>
      </c>
      <c r="E31" s="124">
        <v>61730276.909999996</v>
      </c>
      <c r="G31" s="355" t="s">
        <v>37</v>
      </c>
      <c r="H31" s="355"/>
      <c r="I31" s="124">
        <v>0</v>
      </c>
      <c r="J31" s="124">
        <v>0</v>
      </c>
      <c r="K31" s="115"/>
      <c r="L31" s="36"/>
    </row>
    <row r="32" spans="1:12" ht="12" customHeight="1">
      <c r="A32" s="116"/>
      <c r="B32" s="328" t="s">
        <v>38</v>
      </c>
      <c r="C32" s="328"/>
      <c r="D32" s="124">
        <v>-1212663499.99</v>
      </c>
      <c r="E32" s="124">
        <v>-1225068706.6500001</v>
      </c>
      <c r="G32" s="352" t="s">
        <v>39</v>
      </c>
      <c r="H32" s="352"/>
      <c r="I32" s="124">
        <v>0</v>
      </c>
      <c r="J32" s="124">
        <v>0</v>
      </c>
      <c r="K32" s="115"/>
    </row>
    <row r="33" spans="1:13" ht="12" customHeight="1">
      <c r="A33" s="116"/>
      <c r="B33" s="328" t="s">
        <v>40</v>
      </c>
      <c r="C33" s="328"/>
      <c r="D33" s="124">
        <v>0</v>
      </c>
      <c r="E33" s="124">
        <v>0</v>
      </c>
      <c r="G33" s="133"/>
      <c r="H33" s="132"/>
      <c r="I33" s="117"/>
      <c r="J33" s="117"/>
      <c r="K33" s="115"/>
    </row>
    <row r="34" spans="1:13" ht="12" customHeight="1">
      <c r="A34" s="116"/>
      <c r="B34" s="328" t="s">
        <v>41</v>
      </c>
      <c r="C34" s="328"/>
      <c r="D34" s="124">
        <v>0</v>
      </c>
      <c r="E34" s="124">
        <v>0</v>
      </c>
      <c r="G34" s="353" t="s">
        <v>42</v>
      </c>
      <c r="H34" s="353"/>
      <c r="I34" s="128">
        <f>SUM(I27:I32)</f>
        <v>2233708048.5</v>
      </c>
      <c r="J34" s="128">
        <f>SUM(J27:J32)</f>
        <v>2269921767.9200001</v>
      </c>
      <c r="K34" s="115"/>
    </row>
    <row r="35" spans="1:13" ht="12" customHeight="1">
      <c r="A35" s="116"/>
      <c r="B35" s="328" t="s">
        <v>43</v>
      </c>
      <c r="C35" s="328"/>
      <c r="D35" s="124">
        <v>0</v>
      </c>
      <c r="E35" s="124">
        <v>0</v>
      </c>
      <c r="G35" s="120"/>
      <c r="H35" s="134"/>
      <c r="I35" s="93"/>
      <c r="J35" s="93"/>
      <c r="K35" s="115"/>
    </row>
    <row r="36" spans="1:13" ht="12" customHeight="1">
      <c r="A36" s="116"/>
      <c r="B36" s="125"/>
      <c r="C36" s="126"/>
      <c r="D36" s="117"/>
      <c r="E36" s="117"/>
      <c r="G36" s="353" t="s">
        <v>172</v>
      </c>
      <c r="H36" s="353"/>
      <c r="I36" s="128">
        <f>I23+I34</f>
        <v>2503463554.29</v>
      </c>
      <c r="J36" s="128">
        <f>J23+J34</f>
        <v>2661270644.4700003</v>
      </c>
      <c r="K36" s="115"/>
    </row>
    <row r="37" spans="1:13" ht="12" customHeight="1">
      <c r="A37" s="127"/>
      <c r="B37" s="332" t="s">
        <v>45</v>
      </c>
      <c r="C37" s="332"/>
      <c r="D37" s="128">
        <f>SUM(D27:D35)</f>
        <v>14501914994.9</v>
      </c>
      <c r="E37" s="128">
        <f>SUM(E27:E35)</f>
        <v>13717047223.700001</v>
      </c>
      <c r="F37" s="129"/>
      <c r="G37" s="120"/>
      <c r="H37" s="135"/>
      <c r="I37" s="93"/>
      <c r="J37" s="93"/>
      <c r="K37" s="115"/>
    </row>
    <row r="38" spans="1:13" ht="12" customHeight="1">
      <c r="A38" s="116"/>
      <c r="B38" s="125"/>
      <c r="C38" s="86"/>
      <c r="D38" s="117"/>
      <c r="E38" s="117"/>
      <c r="G38" s="354" t="s">
        <v>46</v>
      </c>
      <c r="H38" s="354"/>
      <c r="I38" s="117"/>
      <c r="J38" s="117"/>
      <c r="K38" s="115"/>
    </row>
    <row r="39" spans="1:13" ht="12" customHeight="1">
      <c r="A39" s="116"/>
      <c r="B39" s="332" t="s">
        <v>173</v>
      </c>
      <c r="C39" s="332"/>
      <c r="D39" s="128">
        <f>D22+D37</f>
        <v>16149015800.939999</v>
      </c>
      <c r="E39" s="128">
        <f>E22+E37</f>
        <v>15517610641.990002</v>
      </c>
      <c r="G39" s="120"/>
      <c r="H39" s="135"/>
      <c r="I39" s="117"/>
      <c r="J39" s="117"/>
      <c r="K39" s="115"/>
    </row>
    <row r="40" spans="1:13" ht="12" customHeight="1">
      <c r="A40" s="116"/>
      <c r="B40" s="125"/>
      <c r="C40" s="125"/>
      <c r="D40" s="117"/>
      <c r="E40" s="117"/>
      <c r="G40" s="353" t="s">
        <v>48</v>
      </c>
      <c r="H40" s="353"/>
      <c r="I40" s="128">
        <f>SUM(I42:I44)</f>
        <v>3402279045.4699998</v>
      </c>
      <c r="J40" s="128">
        <f>SUM(J42:J44)</f>
        <v>3494186090.5900002</v>
      </c>
      <c r="K40" s="115"/>
      <c r="M40" s="36"/>
    </row>
    <row r="41" spans="1:13" ht="12" customHeight="1">
      <c r="A41" s="116"/>
      <c r="B41" s="125"/>
      <c r="C41" s="125"/>
      <c r="D41" s="117"/>
      <c r="E41" s="117"/>
      <c r="G41" s="133"/>
      <c r="H41" s="136"/>
      <c r="I41" s="117"/>
      <c r="J41" s="117"/>
      <c r="K41" s="115"/>
    </row>
    <row r="42" spans="1:13" ht="12" customHeight="1">
      <c r="A42" s="116"/>
      <c r="B42" s="125"/>
      <c r="C42" s="125"/>
      <c r="D42" s="117"/>
      <c r="E42" s="117"/>
      <c r="G42" s="352" t="s">
        <v>49</v>
      </c>
      <c r="H42" s="352"/>
      <c r="I42" s="124">
        <v>2881967533.0599999</v>
      </c>
      <c r="J42" s="124">
        <v>3081590854.1300001</v>
      </c>
      <c r="K42" s="115"/>
    </row>
    <row r="43" spans="1:13" ht="12" customHeight="1">
      <c r="A43" s="116"/>
      <c r="B43" s="125"/>
      <c r="C43" s="356" t="s">
        <v>77</v>
      </c>
      <c r="D43" s="356"/>
      <c r="E43" s="117"/>
      <c r="G43" s="352" t="s">
        <v>50</v>
      </c>
      <c r="H43" s="352"/>
      <c r="I43" s="124">
        <v>520311512.41000003</v>
      </c>
      <c r="J43" s="124">
        <v>412595236.45999998</v>
      </c>
      <c r="K43" s="115"/>
    </row>
    <row r="44" spans="1:13">
      <c r="A44" s="116"/>
      <c r="B44" s="125"/>
      <c r="C44" s="356"/>
      <c r="D44" s="356"/>
      <c r="E44" s="117"/>
      <c r="G44" s="352" t="s">
        <v>51</v>
      </c>
      <c r="H44" s="352"/>
      <c r="I44" s="124">
        <v>0</v>
      </c>
      <c r="J44" s="124">
        <v>0</v>
      </c>
      <c r="K44" s="115"/>
      <c r="M44" s="44"/>
    </row>
    <row r="45" spans="1:13">
      <c r="A45" s="116"/>
      <c r="B45" s="125"/>
      <c r="C45" s="356"/>
      <c r="D45" s="356"/>
      <c r="E45" s="117"/>
      <c r="G45" s="133"/>
      <c r="H45" s="136"/>
      <c r="I45" s="117"/>
      <c r="J45" s="117"/>
      <c r="K45" s="115"/>
    </row>
    <row r="46" spans="1:13" ht="12" customHeight="1">
      <c r="A46" s="116"/>
      <c r="B46" s="125"/>
      <c r="C46" s="356"/>
      <c r="D46" s="356"/>
      <c r="E46" s="117"/>
      <c r="G46" s="353" t="s">
        <v>52</v>
      </c>
      <c r="H46" s="353"/>
      <c r="I46" s="128">
        <f>SUM(I48:I52)</f>
        <v>10243273201.179998</v>
      </c>
      <c r="J46" s="128">
        <f>SUM(J48:J52)</f>
        <v>9362153906.9299984</v>
      </c>
      <c r="K46" s="115"/>
    </row>
    <row r="47" spans="1:13" ht="12" customHeight="1">
      <c r="A47" s="116"/>
      <c r="B47" s="125"/>
      <c r="C47" s="356"/>
      <c r="D47" s="356"/>
      <c r="E47" s="117"/>
      <c r="G47" s="120"/>
      <c r="H47" s="136"/>
      <c r="I47" s="137"/>
      <c r="J47" s="137"/>
      <c r="K47" s="115"/>
    </row>
    <row r="48" spans="1:13">
      <c r="A48" s="116"/>
      <c r="B48" s="125"/>
      <c r="C48" s="356"/>
      <c r="D48" s="356"/>
      <c r="E48" s="117"/>
      <c r="G48" s="352" t="s">
        <v>53</v>
      </c>
      <c r="H48" s="352"/>
      <c r="I48" s="124">
        <f>+EA!D66</f>
        <v>970433420.1099987</v>
      </c>
      <c r="J48" s="124">
        <f>+EA!E66</f>
        <v>1533697604.9899979</v>
      </c>
      <c r="K48" s="115"/>
    </row>
    <row r="49" spans="1:13">
      <c r="A49" s="116"/>
      <c r="B49" s="125"/>
      <c r="C49" s="356"/>
      <c r="D49" s="356"/>
      <c r="E49" s="117"/>
      <c r="G49" s="352" t="s">
        <v>54</v>
      </c>
      <c r="H49" s="352"/>
      <c r="I49" s="124">
        <v>8680955958.8799992</v>
      </c>
      <c r="J49" s="124">
        <v>7277956924.1999998</v>
      </c>
      <c r="K49" s="115"/>
      <c r="M49" s="36"/>
    </row>
    <row r="50" spans="1:13">
      <c r="A50" s="116"/>
      <c r="B50" s="125"/>
      <c r="C50" s="356"/>
      <c r="D50" s="356"/>
      <c r="E50" s="117"/>
      <c r="G50" s="352" t="s">
        <v>55</v>
      </c>
      <c r="H50" s="352"/>
      <c r="I50" s="124">
        <v>591883822.19000006</v>
      </c>
      <c r="J50" s="124">
        <v>550499377.74000001</v>
      </c>
      <c r="K50" s="115"/>
      <c r="M50" s="36"/>
    </row>
    <row r="51" spans="1:13">
      <c r="A51" s="116"/>
      <c r="B51" s="125"/>
      <c r="C51" s="125"/>
      <c r="D51" s="117"/>
      <c r="E51" s="117"/>
      <c r="G51" s="352" t="s">
        <v>56</v>
      </c>
      <c r="H51" s="352"/>
      <c r="I51" s="124">
        <v>0</v>
      </c>
      <c r="J51" s="124">
        <v>0</v>
      </c>
      <c r="K51" s="115"/>
    </row>
    <row r="52" spans="1:13">
      <c r="A52" s="116"/>
      <c r="B52" s="125"/>
      <c r="C52" s="125"/>
      <c r="D52" s="117"/>
      <c r="E52" s="117"/>
      <c r="G52" s="352" t="s">
        <v>57</v>
      </c>
      <c r="H52" s="352"/>
      <c r="I52" s="124">
        <v>0</v>
      </c>
      <c r="J52" s="124">
        <v>0</v>
      </c>
      <c r="K52" s="115"/>
    </row>
    <row r="53" spans="1:13">
      <c r="A53" s="116"/>
      <c r="B53" s="125"/>
      <c r="C53" s="125"/>
      <c r="D53" s="117"/>
      <c r="E53" s="117"/>
      <c r="G53" s="133"/>
      <c r="H53" s="136"/>
      <c r="I53" s="117"/>
      <c r="J53" s="117"/>
      <c r="K53" s="115"/>
    </row>
    <row r="54" spans="1:13" ht="25.5" customHeight="1">
      <c r="A54" s="116"/>
      <c r="B54" s="125"/>
      <c r="C54" s="125"/>
      <c r="D54" s="117"/>
      <c r="E54" s="117"/>
      <c r="G54" s="353" t="s">
        <v>58</v>
      </c>
      <c r="H54" s="353"/>
      <c r="I54" s="128">
        <f>SUM(I56:I57)</f>
        <v>0</v>
      </c>
      <c r="J54" s="128">
        <f>SUM(J56:J57)</f>
        <v>0</v>
      </c>
      <c r="K54" s="115"/>
    </row>
    <row r="55" spans="1:13">
      <c r="A55" s="116"/>
      <c r="B55" s="125"/>
      <c r="C55" s="125"/>
      <c r="D55" s="117"/>
      <c r="E55" s="117"/>
      <c r="G55" s="133"/>
      <c r="H55" s="136"/>
      <c r="I55" s="117"/>
      <c r="J55" s="117"/>
      <c r="K55" s="115"/>
    </row>
    <row r="56" spans="1:13">
      <c r="A56" s="116"/>
      <c r="B56" s="125"/>
      <c r="C56" s="125"/>
      <c r="D56" s="117"/>
      <c r="E56" s="117"/>
      <c r="G56" s="352" t="s">
        <v>59</v>
      </c>
      <c r="H56" s="352"/>
      <c r="I56" s="124">
        <v>0</v>
      </c>
      <c r="J56" s="124">
        <v>0</v>
      </c>
      <c r="K56" s="115"/>
    </row>
    <row r="57" spans="1:13">
      <c r="A57" s="116"/>
      <c r="B57" s="125"/>
      <c r="C57" s="125"/>
      <c r="D57" s="117"/>
      <c r="E57" s="117"/>
      <c r="G57" s="352" t="s">
        <v>60</v>
      </c>
      <c r="H57" s="352"/>
      <c r="I57" s="124">
        <v>0</v>
      </c>
      <c r="J57" s="124">
        <v>0</v>
      </c>
      <c r="K57" s="115"/>
    </row>
    <row r="58" spans="1:13" ht="9.9499999999999993" customHeight="1">
      <c r="A58" s="116"/>
      <c r="B58" s="125"/>
      <c r="C58" s="125"/>
      <c r="D58" s="117"/>
      <c r="E58" s="117"/>
      <c r="G58" s="133"/>
      <c r="H58" s="138"/>
      <c r="I58" s="117"/>
      <c r="J58" s="117"/>
      <c r="K58" s="115"/>
    </row>
    <row r="59" spans="1:13" ht="12.75">
      <c r="A59" s="116"/>
      <c r="B59" s="125"/>
      <c r="C59" s="125"/>
      <c r="D59" s="117"/>
      <c r="E59" s="117"/>
      <c r="G59" s="353" t="s">
        <v>61</v>
      </c>
      <c r="H59" s="353"/>
      <c r="I59" s="128">
        <f>I40+I46+I54</f>
        <v>13645552246.649998</v>
      </c>
      <c r="J59" s="128">
        <f>J40+J46+J54</f>
        <v>12856339997.519999</v>
      </c>
      <c r="K59" s="115"/>
    </row>
    <row r="60" spans="1:13" ht="9.9499999999999993" customHeight="1">
      <c r="A60" s="116"/>
      <c r="B60" s="125"/>
      <c r="C60" s="125"/>
      <c r="D60" s="117"/>
      <c r="E60" s="117"/>
      <c r="G60" s="133"/>
      <c r="H60" s="136"/>
      <c r="I60" s="117"/>
      <c r="J60" s="117"/>
      <c r="K60" s="115"/>
    </row>
    <row r="61" spans="1:13" ht="12.75">
      <c r="A61" s="116"/>
      <c r="B61" s="125"/>
      <c r="C61" s="125"/>
      <c r="D61" s="117"/>
      <c r="E61" s="117"/>
      <c r="G61" s="353" t="s">
        <v>174</v>
      </c>
      <c r="H61" s="353"/>
      <c r="I61" s="128">
        <f>I36+I59</f>
        <v>16149015800.939999</v>
      </c>
      <c r="J61" s="128">
        <f>J36+J59</f>
        <v>15517610641.989998</v>
      </c>
      <c r="K61" s="115"/>
    </row>
    <row r="62" spans="1:13" ht="6" customHeight="1">
      <c r="A62" s="139"/>
      <c r="B62" s="140"/>
      <c r="C62" s="140"/>
      <c r="D62" s="141"/>
      <c r="E62" s="141"/>
      <c r="F62" s="142"/>
      <c r="G62" s="143"/>
      <c r="H62" s="143"/>
      <c r="I62" s="141"/>
      <c r="J62" s="141"/>
      <c r="K62" s="101"/>
    </row>
    <row r="63" spans="1:13" ht="6" customHeight="1">
      <c r="B63" s="94"/>
      <c r="C63" s="103"/>
      <c r="D63" s="117"/>
      <c r="E63" s="117"/>
      <c r="G63" s="136"/>
      <c r="H63" s="136"/>
      <c r="I63" s="117"/>
      <c r="J63" s="117"/>
    </row>
    <row r="64" spans="1:13" ht="6" customHeight="1">
      <c r="B64" s="94"/>
      <c r="C64" s="103"/>
      <c r="D64" s="117"/>
      <c r="E64" s="117"/>
      <c r="G64" s="136"/>
      <c r="H64" s="136"/>
      <c r="I64" s="117"/>
      <c r="J64" s="117"/>
    </row>
    <row r="65" spans="2:12" ht="6" customHeight="1">
      <c r="B65" s="94"/>
      <c r="C65" s="103"/>
      <c r="D65" s="117"/>
      <c r="E65" s="117"/>
      <c r="G65" s="136"/>
      <c r="H65" s="136"/>
      <c r="I65" s="117"/>
      <c r="J65" s="117"/>
    </row>
    <row r="66" spans="2:12" ht="15" customHeight="1">
      <c r="B66" s="359" t="s">
        <v>210</v>
      </c>
      <c r="C66" s="359"/>
      <c r="D66" s="359"/>
      <c r="E66" s="359"/>
      <c r="F66" s="359"/>
      <c r="G66" s="359"/>
      <c r="H66" s="359"/>
      <c r="I66" s="359"/>
      <c r="J66" s="359"/>
    </row>
    <row r="67" spans="2:12" ht="9.75" customHeight="1">
      <c r="B67" s="94"/>
      <c r="C67" s="103"/>
      <c r="D67" s="117"/>
      <c r="E67" s="117"/>
      <c r="G67" s="136"/>
      <c r="H67" s="136"/>
      <c r="I67" s="117"/>
      <c r="J67" s="117"/>
    </row>
    <row r="68" spans="2:12" ht="50.1" customHeight="1">
      <c r="B68" s="94"/>
      <c r="C68" s="94"/>
      <c r="D68" s="136"/>
      <c r="E68" s="117"/>
      <c r="G68" s="107"/>
      <c r="H68" s="107"/>
      <c r="I68" s="117"/>
      <c r="J68" s="117"/>
      <c r="L68" s="36"/>
    </row>
    <row r="69" spans="2:12" ht="14.1" customHeight="1">
      <c r="B69" s="144"/>
      <c r="C69" s="334"/>
      <c r="D69" s="334"/>
      <c r="E69" s="117"/>
      <c r="F69" s="145"/>
      <c r="G69" s="357"/>
      <c r="H69" s="357"/>
      <c r="I69" s="82"/>
      <c r="J69" s="117"/>
    </row>
    <row r="70" spans="2:12" ht="14.1" customHeight="1">
      <c r="B70" s="146"/>
      <c r="C70" s="329"/>
      <c r="D70" s="329"/>
      <c r="E70" s="117"/>
      <c r="F70" s="145"/>
      <c r="G70" s="358"/>
      <c r="H70" s="358"/>
      <c r="I70" s="82"/>
      <c r="J70" s="117"/>
    </row>
  </sheetData>
  <sheetProtection formatCells="0" selectLockedCells="1"/>
  <mergeCells count="75">
    <mergeCell ref="G21:H21"/>
    <mergeCell ref="B18:C18"/>
    <mergeCell ref="G18:H18"/>
    <mergeCell ref="B19:C19"/>
    <mergeCell ref="G19:H19"/>
    <mergeCell ref="B20:C20"/>
    <mergeCell ref="G20:H20"/>
    <mergeCell ref="B22:C22"/>
    <mergeCell ref="G38:H38"/>
    <mergeCell ref="B39:C39"/>
    <mergeCell ref="G40:H40"/>
    <mergeCell ref="B31:C31"/>
    <mergeCell ref="G23:H23"/>
    <mergeCell ref="B25:C25"/>
    <mergeCell ref="B30:C30"/>
    <mergeCell ref="G30:H30"/>
    <mergeCell ref="B28:C28"/>
    <mergeCell ref="G28:H28"/>
    <mergeCell ref="B27:C27"/>
    <mergeCell ref="G27:H27"/>
    <mergeCell ref="B32:C32"/>
    <mergeCell ref="G32:H32"/>
    <mergeCell ref="G25:H25"/>
    <mergeCell ref="G56:H56"/>
    <mergeCell ref="G57:H57"/>
    <mergeCell ref="G43:H43"/>
    <mergeCell ref="G44:H44"/>
    <mergeCell ref="C70:D70"/>
    <mergeCell ref="G69:H69"/>
    <mergeCell ref="G70:H70"/>
    <mergeCell ref="G50:H50"/>
    <mergeCell ref="G51:H51"/>
    <mergeCell ref="C69:D69"/>
    <mergeCell ref="B66:J66"/>
    <mergeCell ref="G59:H59"/>
    <mergeCell ref="G61:H61"/>
    <mergeCell ref="B29:C29"/>
    <mergeCell ref="G29:H29"/>
    <mergeCell ref="G52:H52"/>
    <mergeCell ref="G54:H54"/>
    <mergeCell ref="B33:C33"/>
    <mergeCell ref="B34:C34"/>
    <mergeCell ref="G34:H34"/>
    <mergeCell ref="G42:H42"/>
    <mergeCell ref="B35:C35"/>
    <mergeCell ref="G36:H36"/>
    <mergeCell ref="B37:C37"/>
    <mergeCell ref="G46:H46"/>
    <mergeCell ref="G48:H48"/>
    <mergeCell ref="G49:H49"/>
    <mergeCell ref="G31:H31"/>
    <mergeCell ref="C43:D50"/>
    <mergeCell ref="G17:H17"/>
    <mergeCell ref="B10:C10"/>
    <mergeCell ref="B12:C12"/>
    <mergeCell ref="G12:H12"/>
    <mergeCell ref="B14:C14"/>
    <mergeCell ref="G14:H14"/>
    <mergeCell ref="G10:H10"/>
    <mergeCell ref="B15:C15"/>
    <mergeCell ref="G15:H15"/>
    <mergeCell ref="B16:C16"/>
    <mergeCell ref="G16:H16"/>
    <mergeCell ref="B17:C17"/>
    <mergeCell ref="A2:K2"/>
    <mergeCell ref="A3:K3"/>
    <mergeCell ref="A4:K4"/>
    <mergeCell ref="A1:K1"/>
    <mergeCell ref="A6:A7"/>
    <mergeCell ref="B6:C7"/>
    <mergeCell ref="F6:F7"/>
    <mergeCell ref="G6:H7"/>
    <mergeCell ref="I6:J6"/>
    <mergeCell ref="D6:E6"/>
    <mergeCell ref="A5:K5"/>
  </mergeCells>
  <conditionalFormatting sqref="C43:D50">
    <cfRule type="expression" dxfId="1" priority="1">
      <formula>$E$39&lt;&gt;$J$61</formula>
    </cfRule>
    <cfRule type="expression" dxfId="0" priority="2">
      <formula>$D$39&lt;&gt;$I$61</formula>
    </cfRule>
  </conditionalFormatting>
  <printOptions horizontalCentered="1" verticalCentered="1"/>
  <pageMargins left="0.39370078740157483" right="0.19685039370078741" top="0.55118110236220474" bottom="0.59055118110236227" header="0" footer="0"/>
  <pageSetup scale="58" orientation="landscape" r:id="rId1"/>
  <ignoredErrors>
    <ignoredError sqref="I48:J4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J82"/>
  <sheetViews>
    <sheetView topLeftCell="A31" zoomScaleNormal="100" zoomScalePageLayoutView="80" workbookViewId="0">
      <selection activeCell="D73" sqref="D73:E74"/>
    </sheetView>
  </sheetViews>
  <sheetFormatPr baseColWidth="10" defaultRowHeight="12"/>
  <cols>
    <col min="1" max="1" width="4.5703125" style="105" customWidth="1"/>
    <col min="2" max="2" width="24.7109375" style="105" customWidth="1"/>
    <col min="3" max="3" width="40" style="105" customWidth="1"/>
    <col min="4" max="5" width="18.7109375" style="166" customWidth="1"/>
    <col min="6" max="6" width="3.85546875" style="105" customWidth="1"/>
    <col min="7" max="16384" width="11.42578125" style="16"/>
  </cols>
  <sheetData>
    <row r="2" spans="1:6" ht="14.1" customHeight="1">
      <c r="A2" s="341" t="s">
        <v>209</v>
      </c>
      <c r="B2" s="341"/>
      <c r="C2" s="341"/>
      <c r="D2" s="341"/>
      <c r="E2" s="341"/>
      <c r="F2" s="341"/>
    </row>
    <row r="3" spans="1:6" ht="14.1" customHeight="1">
      <c r="A3" s="336" t="s">
        <v>65</v>
      </c>
      <c r="B3" s="336"/>
      <c r="C3" s="336"/>
      <c r="D3" s="336"/>
      <c r="E3" s="336"/>
      <c r="F3" s="336"/>
    </row>
    <row r="4" spans="1:6" ht="14.1" customHeight="1">
      <c r="A4" s="336" t="s">
        <v>241</v>
      </c>
      <c r="B4" s="336"/>
      <c r="C4" s="336"/>
      <c r="D4" s="336"/>
      <c r="E4" s="336"/>
      <c r="F4" s="336"/>
    </row>
    <row r="5" spans="1:6" ht="14.25" customHeight="1">
      <c r="A5" s="360" t="s">
        <v>224</v>
      </c>
      <c r="B5" s="360"/>
      <c r="C5" s="360"/>
      <c r="D5" s="360"/>
      <c r="E5" s="360"/>
      <c r="F5" s="360"/>
    </row>
    <row r="6" spans="1:6" s="20" customFormat="1" ht="20.100000000000001" customHeight="1">
      <c r="A6" s="302"/>
      <c r="B6" s="340" t="s">
        <v>75</v>
      </c>
      <c r="C6" s="340"/>
      <c r="D6" s="303" t="s">
        <v>66</v>
      </c>
      <c r="E6" s="303" t="s">
        <v>67</v>
      </c>
      <c r="F6" s="301"/>
    </row>
    <row r="7" spans="1:6" ht="3" customHeight="1">
      <c r="A7" s="74"/>
      <c r="B7" s="75"/>
      <c r="C7" s="75"/>
      <c r="D7" s="149"/>
      <c r="E7" s="149"/>
      <c r="F7" s="77"/>
    </row>
    <row r="8" spans="1:6" s="20" customFormat="1" ht="3" customHeight="1">
      <c r="A8" s="116"/>
      <c r="B8" s="150"/>
      <c r="C8" s="150"/>
      <c r="D8" s="151"/>
      <c r="E8" s="151"/>
      <c r="F8" s="80"/>
    </row>
    <row r="9" spans="1:6" ht="12.75">
      <c r="A9" s="83"/>
      <c r="B9" s="327" t="s">
        <v>5</v>
      </c>
      <c r="C9" s="327"/>
      <c r="D9" s="152">
        <f>D11+D21</f>
        <v>179349044.53999996</v>
      </c>
      <c r="E9" s="152">
        <f>E11+E21</f>
        <v>810754203.48999894</v>
      </c>
      <c r="F9" s="80"/>
    </row>
    <row r="10" spans="1:6" ht="6" customHeight="1">
      <c r="A10" s="81"/>
      <c r="B10" s="86"/>
      <c r="C10" s="119"/>
      <c r="D10" s="153"/>
      <c r="E10" s="153"/>
      <c r="F10" s="80"/>
    </row>
    <row r="11" spans="1:6" ht="12.75">
      <c r="A11" s="81"/>
      <c r="B11" s="327" t="s">
        <v>7</v>
      </c>
      <c r="C11" s="327"/>
      <c r="D11" s="152">
        <f>SUM(D13:D19)</f>
        <v>179349044.53999996</v>
      </c>
      <c r="E11" s="152">
        <f>SUM(E13:E19)</f>
        <v>25886432.289999999</v>
      </c>
      <c r="F11" s="80"/>
    </row>
    <row r="12" spans="1:6" ht="9" customHeight="1">
      <c r="A12" s="81"/>
      <c r="B12" s="86"/>
      <c r="C12" s="119"/>
      <c r="D12" s="153"/>
      <c r="E12" s="153"/>
      <c r="F12" s="80"/>
    </row>
    <row r="13" spans="1:6">
      <c r="A13" s="83"/>
      <c r="B13" s="328" t="s">
        <v>9</v>
      </c>
      <c r="C13" s="328"/>
      <c r="D13" s="154">
        <v>179349044.53999996</v>
      </c>
      <c r="E13" s="154">
        <v>0</v>
      </c>
      <c r="F13" s="80"/>
    </row>
    <row r="14" spans="1:6">
      <c r="A14" s="83"/>
      <c r="B14" s="328" t="s">
        <v>11</v>
      </c>
      <c r="C14" s="328"/>
      <c r="D14" s="154">
        <v>0</v>
      </c>
      <c r="E14" s="154">
        <v>10108555.609999999</v>
      </c>
      <c r="F14" s="80"/>
    </row>
    <row r="15" spans="1:6">
      <c r="A15" s="83"/>
      <c r="B15" s="328" t="s">
        <v>13</v>
      </c>
      <c r="C15" s="328"/>
      <c r="D15" s="154">
        <v>0</v>
      </c>
      <c r="E15" s="154">
        <v>15777876.68</v>
      </c>
      <c r="F15" s="80"/>
    </row>
    <row r="16" spans="1:6">
      <c r="A16" s="83"/>
      <c r="B16" s="328" t="s">
        <v>15</v>
      </c>
      <c r="C16" s="328"/>
      <c r="D16" s="154">
        <v>0</v>
      </c>
      <c r="E16" s="154">
        <v>0</v>
      </c>
      <c r="F16" s="80"/>
    </row>
    <row r="17" spans="1:10">
      <c r="A17" s="83"/>
      <c r="B17" s="328" t="s">
        <v>17</v>
      </c>
      <c r="C17" s="328"/>
      <c r="D17" s="154">
        <v>0</v>
      </c>
      <c r="E17" s="154">
        <v>0</v>
      </c>
      <c r="F17" s="80"/>
    </row>
    <row r="18" spans="1:10">
      <c r="A18" s="83"/>
      <c r="B18" s="328" t="s">
        <v>19</v>
      </c>
      <c r="C18" s="328"/>
      <c r="D18" s="154">
        <v>0</v>
      </c>
      <c r="E18" s="154">
        <v>0</v>
      </c>
      <c r="F18" s="80"/>
    </row>
    <row r="19" spans="1:10">
      <c r="A19" s="83"/>
      <c r="B19" s="328" t="s">
        <v>21</v>
      </c>
      <c r="C19" s="328"/>
      <c r="D19" s="154">
        <v>0</v>
      </c>
      <c r="E19" s="154">
        <v>0</v>
      </c>
      <c r="F19" s="80"/>
    </row>
    <row r="20" spans="1:10" ht="6.75" customHeight="1">
      <c r="A20" s="81"/>
      <c r="B20" s="86"/>
      <c r="C20" s="119"/>
      <c r="D20" s="153"/>
      <c r="E20" s="153"/>
      <c r="F20" s="80"/>
    </row>
    <row r="21" spans="1:10" ht="12.75">
      <c r="A21" s="81"/>
      <c r="B21" s="327" t="s">
        <v>26</v>
      </c>
      <c r="C21" s="327"/>
      <c r="D21" s="152">
        <f>SUM(D23:D31)</f>
        <v>0</v>
      </c>
      <c r="E21" s="152">
        <f>SUM(E23:E31)</f>
        <v>784867771.19999897</v>
      </c>
      <c r="F21" s="80"/>
    </row>
    <row r="22" spans="1:10" ht="7.5" customHeight="1">
      <c r="A22" s="81"/>
      <c r="B22" s="86"/>
      <c r="C22" s="119"/>
      <c r="D22" s="153"/>
      <c r="E22" s="153"/>
      <c r="F22" s="80"/>
      <c r="J22" s="30"/>
    </row>
    <row r="23" spans="1:10">
      <c r="A23" s="83"/>
      <c r="B23" s="328" t="s">
        <v>28</v>
      </c>
      <c r="C23" s="328"/>
      <c r="D23" s="154">
        <v>0</v>
      </c>
      <c r="E23" s="154">
        <v>16572159.530000001</v>
      </c>
      <c r="F23" s="80"/>
    </row>
    <row r="24" spans="1:10">
      <c r="A24" s="83"/>
      <c r="B24" s="328" t="s">
        <v>30</v>
      </c>
      <c r="C24" s="328"/>
      <c r="D24" s="154">
        <v>0</v>
      </c>
      <c r="E24" s="154">
        <v>23786150.340000004</v>
      </c>
      <c r="F24" s="80"/>
    </row>
    <row r="25" spans="1:10">
      <c r="A25" s="83"/>
      <c r="B25" s="328" t="s">
        <v>32</v>
      </c>
      <c r="C25" s="328"/>
      <c r="D25" s="154">
        <v>0</v>
      </c>
      <c r="E25" s="154">
        <v>688395841.03999901</v>
      </c>
      <c r="F25" s="80"/>
    </row>
    <row r="26" spans="1:10">
      <c r="A26" s="83"/>
      <c r="B26" s="328" t="s">
        <v>34</v>
      </c>
      <c r="C26" s="328"/>
      <c r="D26" s="154">
        <v>0</v>
      </c>
      <c r="E26" s="154">
        <v>23982135.079999924</v>
      </c>
      <c r="F26" s="80"/>
    </row>
    <row r="27" spans="1:10">
      <c r="A27" s="83"/>
      <c r="B27" s="328" t="s">
        <v>36</v>
      </c>
      <c r="C27" s="328"/>
      <c r="D27" s="154">
        <v>0</v>
      </c>
      <c r="E27" s="154">
        <v>19726278.549999997</v>
      </c>
      <c r="F27" s="80"/>
    </row>
    <row r="28" spans="1:10">
      <c r="A28" s="83"/>
      <c r="B28" s="333" t="s">
        <v>38</v>
      </c>
      <c r="C28" s="333"/>
      <c r="D28" s="154">
        <v>0</v>
      </c>
      <c r="E28" s="154">
        <v>12405206.660000086</v>
      </c>
      <c r="F28" s="80"/>
    </row>
    <row r="29" spans="1:10">
      <c r="A29" s="83"/>
      <c r="B29" s="328" t="s">
        <v>40</v>
      </c>
      <c r="C29" s="328"/>
      <c r="D29" s="154">
        <v>0</v>
      </c>
      <c r="E29" s="154">
        <v>0</v>
      </c>
      <c r="F29" s="80"/>
    </row>
    <row r="30" spans="1:10">
      <c r="A30" s="83"/>
      <c r="B30" s="333" t="s">
        <v>41</v>
      </c>
      <c r="C30" s="333"/>
      <c r="D30" s="154">
        <v>0</v>
      </c>
      <c r="E30" s="154">
        <v>0</v>
      </c>
      <c r="F30" s="80"/>
    </row>
    <row r="31" spans="1:10">
      <c r="A31" s="83"/>
      <c r="B31" s="328" t="s">
        <v>43</v>
      </c>
      <c r="C31" s="328"/>
      <c r="D31" s="154">
        <v>0</v>
      </c>
      <c r="E31" s="154">
        <v>0</v>
      </c>
      <c r="F31" s="80"/>
    </row>
    <row r="32" spans="1:10" ht="9.75" customHeight="1">
      <c r="A32" s="81"/>
      <c r="B32" s="86"/>
      <c r="C32" s="119"/>
      <c r="D32" s="155"/>
      <c r="E32" s="155"/>
      <c r="F32" s="80"/>
    </row>
    <row r="33" spans="1:6" ht="12.75">
      <c r="A33" s="83"/>
      <c r="B33" s="327" t="s">
        <v>6</v>
      </c>
      <c r="C33" s="327"/>
      <c r="D33" s="152">
        <f>D35+D46</f>
        <v>5175343.8300000057</v>
      </c>
      <c r="E33" s="152">
        <f>E35+E46</f>
        <v>162982434.01000005</v>
      </c>
      <c r="F33" s="115"/>
    </row>
    <row r="34" spans="1:6" ht="9" customHeight="1">
      <c r="A34" s="81"/>
      <c r="B34" s="86"/>
      <c r="C34" s="86"/>
      <c r="D34" s="153"/>
      <c r="E34" s="153"/>
      <c r="F34" s="115"/>
    </row>
    <row r="35" spans="1:6" ht="12.75">
      <c r="A35" s="83"/>
      <c r="B35" s="327" t="s">
        <v>8</v>
      </c>
      <c r="C35" s="327"/>
      <c r="D35" s="152">
        <f>SUM(D37:D44)</f>
        <v>4875343.8300000057</v>
      </c>
      <c r="E35" s="152">
        <f>SUM(E37:E44)</f>
        <v>126468714.58999999</v>
      </c>
      <c r="F35" s="115"/>
    </row>
    <row r="36" spans="1:6" ht="8.25" customHeight="1">
      <c r="A36" s="81"/>
      <c r="B36" s="86"/>
      <c r="C36" s="86"/>
      <c r="D36" s="153"/>
      <c r="E36" s="153"/>
      <c r="F36" s="115"/>
    </row>
    <row r="37" spans="1:6">
      <c r="A37" s="83"/>
      <c r="B37" s="328" t="s">
        <v>10</v>
      </c>
      <c r="C37" s="328"/>
      <c r="D37" s="154">
        <v>0</v>
      </c>
      <c r="E37" s="154">
        <v>104663790.11999999</v>
      </c>
      <c r="F37" s="115"/>
    </row>
    <row r="38" spans="1:6">
      <c r="A38" s="83"/>
      <c r="B38" s="328" t="s">
        <v>12</v>
      </c>
      <c r="C38" s="328"/>
      <c r="D38" s="154">
        <v>0</v>
      </c>
      <c r="E38" s="154">
        <v>0</v>
      </c>
      <c r="F38" s="115"/>
    </row>
    <row r="39" spans="1:6">
      <c r="A39" s="83"/>
      <c r="B39" s="328" t="s">
        <v>14</v>
      </c>
      <c r="C39" s="328"/>
      <c r="D39" s="154">
        <v>4875343.8300000057</v>
      </c>
      <c r="E39" s="154">
        <v>0</v>
      </c>
      <c r="F39" s="115"/>
    </row>
    <row r="40" spans="1:6">
      <c r="A40" s="83"/>
      <c r="B40" s="328" t="s">
        <v>16</v>
      </c>
      <c r="C40" s="328"/>
      <c r="D40" s="154">
        <v>0</v>
      </c>
      <c r="E40" s="154">
        <v>0</v>
      </c>
      <c r="F40" s="115"/>
    </row>
    <row r="41" spans="1:6">
      <c r="A41" s="83"/>
      <c r="B41" s="328" t="s">
        <v>18</v>
      </c>
      <c r="C41" s="328"/>
      <c r="D41" s="154">
        <v>0</v>
      </c>
      <c r="E41" s="154">
        <v>0</v>
      </c>
      <c r="F41" s="115"/>
    </row>
    <row r="42" spans="1:6">
      <c r="A42" s="83"/>
      <c r="B42" s="333" t="s">
        <v>20</v>
      </c>
      <c r="C42" s="333"/>
      <c r="D42" s="154">
        <v>0</v>
      </c>
      <c r="E42" s="154">
        <v>21804924.469999999</v>
      </c>
      <c r="F42" s="115"/>
    </row>
    <row r="43" spans="1:6">
      <c r="A43" s="83"/>
      <c r="B43" s="328" t="s">
        <v>22</v>
      </c>
      <c r="C43" s="328"/>
      <c r="D43" s="154">
        <v>0</v>
      </c>
      <c r="E43" s="154">
        <v>0</v>
      </c>
      <c r="F43" s="115"/>
    </row>
    <row r="44" spans="1:6">
      <c r="A44" s="83"/>
      <c r="B44" s="328" t="s">
        <v>23</v>
      </c>
      <c r="C44" s="328"/>
      <c r="D44" s="154">
        <v>0</v>
      </c>
      <c r="E44" s="154">
        <v>0</v>
      </c>
      <c r="F44" s="115"/>
    </row>
    <row r="45" spans="1:6" ht="7.5" customHeight="1">
      <c r="A45" s="81"/>
      <c r="B45" s="86"/>
      <c r="C45" s="86"/>
      <c r="D45" s="153"/>
      <c r="E45" s="153"/>
      <c r="F45" s="115"/>
    </row>
    <row r="46" spans="1:6" ht="12.75">
      <c r="A46" s="83"/>
      <c r="B46" s="332" t="s">
        <v>27</v>
      </c>
      <c r="C46" s="332"/>
      <c r="D46" s="152">
        <f>SUM(D48:D53)</f>
        <v>300000</v>
      </c>
      <c r="E46" s="152">
        <f>SUM(E48:E53)</f>
        <v>36513719.420000076</v>
      </c>
      <c r="F46" s="115"/>
    </row>
    <row r="47" spans="1:6" ht="8.25" customHeight="1">
      <c r="A47" s="81"/>
      <c r="B47" s="86"/>
      <c r="C47" s="86"/>
      <c r="D47" s="153"/>
      <c r="E47" s="153"/>
      <c r="F47" s="115"/>
    </row>
    <row r="48" spans="1:6">
      <c r="A48" s="83"/>
      <c r="B48" s="328" t="s">
        <v>29</v>
      </c>
      <c r="C48" s="328"/>
      <c r="D48" s="154">
        <v>0</v>
      </c>
      <c r="E48" s="154">
        <v>0</v>
      </c>
      <c r="F48" s="115"/>
    </row>
    <row r="49" spans="1:6">
      <c r="A49" s="83"/>
      <c r="B49" s="328" t="s">
        <v>31</v>
      </c>
      <c r="C49" s="328"/>
      <c r="D49" s="154">
        <v>0</v>
      </c>
      <c r="E49" s="154">
        <v>0</v>
      </c>
      <c r="F49" s="115"/>
    </row>
    <row r="50" spans="1:6">
      <c r="A50" s="83"/>
      <c r="B50" s="328" t="s">
        <v>33</v>
      </c>
      <c r="C50" s="328"/>
      <c r="D50" s="154">
        <v>0</v>
      </c>
      <c r="E50" s="154">
        <v>36513719.420000076</v>
      </c>
      <c r="F50" s="115"/>
    </row>
    <row r="51" spans="1:6">
      <c r="A51" s="83"/>
      <c r="B51" s="328" t="s">
        <v>35</v>
      </c>
      <c r="C51" s="328"/>
      <c r="D51" s="154">
        <v>300000</v>
      </c>
      <c r="E51" s="154">
        <v>0</v>
      </c>
      <c r="F51" s="115"/>
    </row>
    <row r="52" spans="1:6">
      <c r="A52" s="83"/>
      <c r="B52" s="333" t="s">
        <v>37</v>
      </c>
      <c r="C52" s="333"/>
      <c r="D52" s="154">
        <v>0</v>
      </c>
      <c r="E52" s="154">
        <v>0</v>
      </c>
      <c r="F52" s="115"/>
    </row>
    <row r="53" spans="1:6">
      <c r="A53" s="83"/>
      <c r="B53" s="328" t="s">
        <v>39</v>
      </c>
      <c r="C53" s="328"/>
      <c r="D53" s="154">
        <v>0</v>
      </c>
      <c r="E53" s="154">
        <v>0</v>
      </c>
      <c r="F53" s="115"/>
    </row>
    <row r="54" spans="1:6" ht="6.75" customHeight="1">
      <c r="A54" s="83"/>
      <c r="B54" s="86"/>
      <c r="C54" s="86"/>
      <c r="D54" s="155"/>
      <c r="E54" s="155"/>
      <c r="F54" s="115"/>
    </row>
    <row r="55" spans="1:6" ht="19.5" customHeight="1">
      <c r="A55" s="83"/>
      <c r="B55" s="327" t="s">
        <v>46</v>
      </c>
      <c r="C55" s="327"/>
      <c r="D55" s="152">
        <f>D57+D63+D71</f>
        <v>1552099755.0799994</v>
      </c>
      <c r="E55" s="152">
        <f>E57+E63+E71</f>
        <v>762887505.94999933</v>
      </c>
      <c r="F55" s="115"/>
    </row>
    <row r="56" spans="1:6" ht="6.75" customHeight="1">
      <c r="A56" s="83"/>
      <c r="B56" s="86"/>
      <c r="C56" s="86"/>
      <c r="D56" s="153"/>
      <c r="E56" s="153"/>
      <c r="F56" s="115"/>
    </row>
    <row r="57" spans="1:6" ht="12.75">
      <c r="A57" s="83"/>
      <c r="B57" s="327" t="s">
        <v>48</v>
      </c>
      <c r="C57" s="327"/>
      <c r="D57" s="152">
        <f>SUM(D59:D61)</f>
        <v>107716275.95000005</v>
      </c>
      <c r="E57" s="152">
        <f>SUM(E59:E61)</f>
        <v>199623321.07000017</v>
      </c>
      <c r="F57" s="115"/>
    </row>
    <row r="58" spans="1:6" ht="8.25" customHeight="1">
      <c r="A58" s="83"/>
      <c r="B58" s="86"/>
      <c r="C58" s="86"/>
      <c r="D58" s="153"/>
      <c r="E58" s="153"/>
      <c r="F58" s="115"/>
    </row>
    <row r="59" spans="1:6">
      <c r="A59" s="83"/>
      <c r="B59" s="328" t="s">
        <v>49</v>
      </c>
      <c r="C59" s="328"/>
      <c r="D59" s="154">
        <v>0</v>
      </c>
      <c r="E59" s="154">
        <v>199623321.07000017</v>
      </c>
      <c r="F59" s="115"/>
    </row>
    <row r="60" spans="1:6">
      <c r="A60" s="83"/>
      <c r="B60" s="328" t="s">
        <v>50</v>
      </c>
      <c r="C60" s="328"/>
      <c r="D60" s="154">
        <v>107716275.95000005</v>
      </c>
      <c r="E60" s="154">
        <v>0</v>
      </c>
      <c r="F60" s="115"/>
    </row>
    <row r="61" spans="1:6">
      <c r="A61" s="83"/>
      <c r="B61" s="328" t="s">
        <v>51</v>
      </c>
      <c r="C61" s="328"/>
      <c r="D61" s="154">
        <v>0</v>
      </c>
      <c r="E61" s="154">
        <v>0</v>
      </c>
      <c r="F61" s="115"/>
    </row>
    <row r="62" spans="1:6" ht="8.25" customHeight="1">
      <c r="A62" s="83"/>
      <c r="B62" s="86"/>
      <c r="C62" s="86"/>
      <c r="D62" s="153"/>
      <c r="E62" s="153"/>
      <c r="F62" s="115"/>
    </row>
    <row r="63" spans="1:6" ht="12.75">
      <c r="A63" s="83"/>
      <c r="B63" s="327" t="s">
        <v>52</v>
      </c>
      <c r="C63" s="327"/>
      <c r="D63" s="152">
        <f>SUM(D65:D69)</f>
        <v>1444383479.1299994</v>
      </c>
      <c r="E63" s="152">
        <f>SUM(E65:E69)</f>
        <v>563264184.87999916</v>
      </c>
      <c r="F63" s="115"/>
    </row>
    <row r="64" spans="1:6" ht="7.5" customHeight="1">
      <c r="A64" s="83"/>
      <c r="B64" s="86"/>
      <c r="C64" s="86"/>
      <c r="D64" s="153"/>
      <c r="E64" s="153"/>
      <c r="F64" s="115"/>
    </row>
    <row r="65" spans="1:6">
      <c r="A65" s="83"/>
      <c r="B65" s="328" t="s">
        <v>53</v>
      </c>
      <c r="C65" s="328"/>
      <c r="D65" s="154">
        <v>0</v>
      </c>
      <c r="E65" s="154">
        <v>563264184.87999916</v>
      </c>
      <c r="F65" s="115"/>
    </row>
    <row r="66" spans="1:6">
      <c r="A66" s="83"/>
      <c r="B66" s="328" t="s">
        <v>54</v>
      </c>
      <c r="C66" s="328"/>
      <c r="D66" s="154">
        <v>1402999034.6799994</v>
      </c>
      <c r="E66" s="154">
        <v>0</v>
      </c>
      <c r="F66" s="115"/>
    </row>
    <row r="67" spans="1:6">
      <c r="A67" s="83"/>
      <c r="B67" s="328" t="s">
        <v>55</v>
      </c>
      <c r="C67" s="328"/>
      <c r="D67" s="154">
        <v>41384444.450000048</v>
      </c>
      <c r="E67" s="154">
        <v>0</v>
      </c>
      <c r="F67" s="115"/>
    </row>
    <row r="68" spans="1:6">
      <c r="A68" s="83"/>
      <c r="B68" s="328" t="s">
        <v>56</v>
      </c>
      <c r="C68" s="328"/>
      <c r="D68" s="154">
        <v>0</v>
      </c>
      <c r="E68" s="154">
        <v>0</v>
      </c>
      <c r="F68" s="115"/>
    </row>
    <row r="69" spans="1:6">
      <c r="A69" s="83"/>
      <c r="B69" s="328" t="s">
        <v>57</v>
      </c>
      <c r="C69" s="328"/>
      <c r="D69" s="154">
        <v>0</v>
      </c>
      <c r="E69" s="154">
        <v>0</v>
      </c>
      <c r="F69" s="115"/>
    </row>
    <row r="70" spans="1:6" ht="7.5" customHeight="1">
      <c r="A70" s="83"/>
      <c r="B70" s="86"/>
      <c r="C70" s="86"/>
      <c r="D70" s="153"/>
      <c r="E70" s="153"/>
      <c r="F70" s="115"/>
    </row>
    <row r="71" spans="1:6" ht="12.75">
      <c r="A71" s="83"/>
      <c r="B71" s="327" t="s">
        <v>78</v>
      </c>
      <c r="C71" s="327"/>
      <c r="D71" s="152">
        <f>SUM(D73:D74)</f>
        <v>0</v>
      </c>
      <c r="E71" s="152">
        <f>SUM(E73:E74)</f>
        <v>0</v>
      </c>
      <c r="F71" s="115"/>
    </row>
    <row r="72" spans="1:6" ht="8.25" customHeight="1">
      <c r="A72" s="83"/>
      <c r="B72" s="86"/>
      <c r="C72" s="86"/>
      <c r="D72" s="153"/>
      <c r="E72" s="153"/>
      <c r="F72" s="115"/>
    </row>
    <row r="73" spans="1:6">
      <c r="A73" s="83"/>
      <c r="B73" s="328" t="s">
        <v>59</v>
      </c>
      <c r="C73" s="328"/>
      <c r="D73" s="154">
        <v>0</v>
      </c>
      <c r="E73" s="154">
        <v>0</v>
      </c>
      <c r="F73" s="115"/>
    </row>
    <row r="74" spans="1:6">
      <c r="A74" s="83"/>
      <c r="B74" s="328" t="s">
        <v>60</v>
      </c>
      <c r="C74" s="328"/>
      <c r="D74" s="154">
        <v>0</v>
      </c>
      <c r="E74" s="154">
        <v>0</v>
      </c>
      <c r="F74" s="115"/>
    </row>
    <row r="75" spans="1:6" ht="19.5" customHeight="1">
      <c r="A75" s="156"/>
      <c r="B75" s="100"/>
      <c r="C75" s="100"/>
      <c r="D75" s="157"/>
      <c r="E75" s="157"/>
      <c r="F75" s="158"/>
    </row>
    <row r="76" spans="1:6" ht="6" customHeight="1">
      <c r="A76" s="159"/>
      <c r="B76" s="102"/>
      <c r="C76" s="94"/>
      <c r="D76" s="160"/>
      <c r="E76" s="161"/>
      <c r="F76" s="104"/>
    </row>
    <row r="77" spans="1:6" ht="6" customHeight="1">
      <c r="B77" s="94"/>
      <c r="C77" s="103"/>
      <c r="D77" s="161"/>
      <c r="E77" s="161"/>
    </row>
    <row r="78" spans="1:6" ht="15" customHeight="1">
      <c r="A78" s="361" t="s">
        <v>210</v>
      </c>
      <c r="B78" s="361"/>
      <c r="C78" s="361"/>
      <c r="D78" s="361"/>
      <c r="E78" s="361"/>
      <c r="F78" s="361"/>
    </row>
    <row r="79" spans="1:6" ht="6" customHeight="1">
      <c r="B79" s="94"/>
      <c r="C79" s="103"/>
      <c r="D79" s="161"/>
      <c r="E79" s="161"/>
    </row>
    <row r="80" spans="1:6" ht="42.75" customHeight="1">
      <c r="B80" s="94"/>
      <c r="C80" s="106"/>
      <c r="D80" s="106"/>
      <c r="E80" s="107"/>
    </row>
    <row r="81" spans="1:6" ht="14.1" customHeight="1">
      <c r="A81" s="162"/>
      <c r="B81" s="163"/>
      <c r="C81" s="102"/>
      <c r="D81" s="164"/>
      <c r="E81" s="164"/>
      <c r="F81" s="104"/>
    </row>
    <row r="82" spans="1:6" ht="14.1" customHeight="1">
      <c r="B82" s="165"/>
      <c r="C82" s="102"/>
      <c r="D82" s="329"/>
      <c r="E82" s="329"/>
      <c r="F82" s="109"/>
    </row>
  </sheetData>
  <sheetProtection formatCells="0" selectLockedCells="1"/>
  <mergeCells count="57">
    <mergeCell ref="B33:C33"/>
    <mergeCell ref="B35:C35"/>
    <mergeCell ref="B37:C37"/>
    <mergeCell ref="B38:C38"/>
    <mergeCell ref="B18:C18"/>
    <mergeCell ref="B19:C19"/>
    <mergeCell ref="B21:C21"/>
    <mergeCell ref="B23:C23"/>
    <mergeCell ref="B24:C24"/>
    <mergeCell ref="B27:C27"/>
    <mergeCell ref="B25:C25"/>
    <mergeCell ref="B26:C26"/>
    <mergeCell ref="B31:C31"/>
    <mergeCell ref="B30:C30"/>
    <mergeCell ref="B29:C29"/>
    <mergeCell ref="B28:C28"/>
    <mergeCell ref="B40:C40"/>
    <mergeCell ref="B39:C39"/>
    <mergeCell ref="B55:C55"/>
    <mergeCell ref="B49:C49"/>
    <mergeCell ref="B50:C50"/>
    <mergeCell ref="B51:C51"/>
    <mergeCell ref="B52:C52"/>
    <mergeCell ref="B53:C53"/>
    <mergeCell ref="B63:C63"/>
    <mergeCell ref="B61:C61"/>
    <mergeCell ref="B60:C60"/>
    <mergeCell ref="B41:C41"/>
    <mergeCell ref="B42:C42"/>
    <mergeCell ref="D82:E82"/>
    <mergeCell ref="A78:F78"/>
    <mergeCell ref="B43:C43"/>
    <mergeCell ref="B65:C65"/>
    <mergeCell ref="B44:C44"/>
    <mergeCell ref="B46:C46"/>
    <mergeCell ref="B48:C48"/>
    <mergeCell ref="B57:C57"/>
    <mergeCell ref="B59:C59"/>
    <mergeCell ref="B73:C73"/>
    <mergeCell ref="B74:C74"/>
    <mergeCell ref="B66:C66"/>
    <mergeCell ref="B67:C67"/>
    <mergeCell ref="B68:C68"/>
    <mergeCell ref="B69:C69"/>
    <mergeCell ref="B71:C71"/>
    <mergeCell ref="B16:C16"/>
    <mergeCell ref="B17:C17"/>
    <mergeCell ref="B11:C11"/>
    <mergeCell ref="B13:C13"/>
    <mergeCell ref="B14:C14"/>
    <mergeCell ref="B15:C15"/>
    <mergeCell ref="B9:C9"/>
    <mergeCell ref="B6:C6"/>
    <mergeCell ref="A3:F3"/>
    <mergeCell ref="A4:F4"/>
    <mergeCell ref="A2:F2"/>
    <mergeCell ref="A5:F5"/>
  </mergeCells>
  <printOptions horizontalCentered="1" verticalCentered="1"/>
  <pageMargins left="0" right="0" top="0.39370078740157483" bottom="0.39370078740157483" header="0" footer="0"/>
  <pageSetup scale="7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E221"/>
  <sheetViews>
    <sheetView workbookViewId="0">
      <selection activeCell="A2" sqref="A2:E3"/>
    </sheetView>
  </sheetViews>
  <sheetFormatPr baseColWidth="10" defaultRowHeight="15"/>
  <cols>
    <col min="4" max="5" width="11.42578125" style="7"/>
  </cols>
  <sheetData>
    <row r="2" spans="1:5">
      <c r="A2" s="368" t="s">
        <v>1</v>
      </c>
      <c r="B2" s="368"/>
      <c r="C2" s="368"/>
      <c r="D2" s="368"/>
      <c r="E2" s="13" t="e">
        <f>ESF!#REF!</f>
        <v>#REF!</v>
      </c>
    </row>
    <row r="3" spans="1:5">
      <c r="A3" s="368" t="s">
        <v>3</v>
      </c>
      <c r="B3" s="368"/>
      <c r="C3" s="368"/>
      <c r="D3" s="368"/>
      <c r="E3" s="13" t="e">
        <f>ESF!#REF!</f>
        <v>#REF!</v>
      </c>
    </row>
    <row r="4" spans="1:5">
      <c r="A4" s="368" t="s">
        <v>2</v>
      </c>
      <c r="B4" s="368"/>
      <c r="C4" s="368"/>
      <c r="D4" s="368"/>
      <c r="E4" s="14"/>
    </row>
    <row r="5" spans="1:5">
      <c r="A5" s="368" t="s">
        <v>72</v>
      </c>
      <c r="B5" s="368"/>
      <c r="C5" s="368"/>
      <c r="D5" s="368"/>
      <c r="E5" t="s">
        <v>70</v>
      </c>
    </row>
    <row r="6" spans="1:5">
      <c r="A6" s="6"/>
      <c r="B6" s="6"/>
      <c r="C6" s="373" t="s">
        <v>4</v>
      </c>
      <c r="D6" s="373"/>
      <c r="E6" s="1">
        <v>2013</v>
      </c>
    </row>
    <row r="7" spans="1:5">
      <c r="A7" s="369" t="s">
        <v>68</v>
      </c>
      <c r="B7" s="367" t="s">
        <v>7</v>
      </c>
      <c r="C7" s="363" t="s">
        <v>9</v>
      </c>
      <c r="D7" s="363"/>
      <c r="E7" s="8">
        <f>ESF!D14</f>
        <v>1520440208.74</v>
      </c>
    </row>
    <row r="8" spans="1:5">
      <c r="A8" s="369"/>
      <c r="B8" s="367"/>
      <c r="C8" s="363" t="s">
        <v>11</v>
      </c>
      <c r="D8" s="363"/>
      <c r="E8" s="8">
        <f>ESF!D15</f>
        <v>56269395.25</v>
      </c>
    </row>
    <row r="9" spans="1:5">
      <c r="A9" s="369"/>
      <c r="B9" s="367"/>
      <c r="C9" s="363" t="s">
        <v>13</v>
      </c>
      <c r="D9" s="363"/>
      <c r="E9" s="8">
        <f>ESF!D16</f>
        <v>70022457.049999997</v>
      </c>
    </row>
    <row r="10" spans="1:5">
      <c r="A10" s="369"/>
      <c r="B10" s="367"/>
      <c r="C10" s="363" t="s">
        <v>15</v>
      </c>
      <c r="D10" s="363"/>
      <c r="E10" s="8">
        <f>ESF!D17</f>
        <v>0</v>
      </c>
    </row>
    <row r="11" spans="1:5">
      <c r="A11" s="369"/>
      <c r="B11" s="367"/>
      <c r="C11" s="363" t="s">
        <v>17</v>
      </c>
      <c r="D11" s="363"/>
      <c r="E11" s="8">
        <f>ESF!D18</f>
        <v>0</v>
      </c>
    </row>
    <row r="12" spans="1:5">
      <c r="A12" s="369"/>
      <c r="B12" s="367"/>
      <c r="C12" s="363" t="s">
        <v>19</v>
      </c>
      <c r="D12" s="363"/>
      <c r="E12" s="8">
        <f>ESF!D19</f>
        <v>0</v>
      </c>
    </row>
    <row r="13" spans="1:5">
      <c r="A13" s="369"/>
      <c r="B13" s="367"/>
      <c r="C13" s="363" t="s">
        <v>21</v>
      </c>
      <c r="D13" s="363"/>
      <c r="E13" s="8">
        <f>ESF!D20</f>
        <v>368745</v>
      </c>
    </row>
    <row r="14" spans="1:5" ht="15.75" thickBot="1">
      <c r="A14" s="369"/>
      <c r="B14" s="4"/>
      <c r="C14" s="364" t="s">
        <v>24</v>
      </c>
      <c r="D14" s="364"/>
      <c r="E14" s="9">
        <f>ESF!D22</f>
        <v>1647100806.04</v>
      </c>
    </row>
    <row r="15" spans="1:5">
      <c r="A15" s="369"/>
      <c r="B15" s="367" t="s">
        <v>26</v>
      </c>
      <c r="C15" s="363" t="s">
        <v>28</v>
      </c>
      <c r="D15" s="363"/>
      <c r="E15" s="8">
        <f>ESF!D27</f>
        <v>96424247.650000006</v>
      </c>
    </row>
    <row r="16" spans="1:5">
      <c r="A16" s="369"/>
      <c r="B16" s="367"/>
      <c r="C16" s="363" t="s">
        <v>30</v>
      </c>
      <c r="D16" s="363"/>
      <c r="E16" s="8">
        <f>ESF!D28</f>
        <v>173891793.53999999</v>
      </c>
    </row>
    <row r="17" spans="1:5">
      <c r="A17" s="369"/>
      <c r="B17" s="367"/>
      <c r="C17" s="363" t="s">
        <v>32</v>
      </c>
      <c r="D17" s="363"/>
      <c r="E17" s="8">
        <f>ESF!D29</f>
        <v>13720606629.379999</v>
      </c>
    </row>
    <row r="18" spans="1:5">
      <c r="A18" s="369"/>
      <c r="B18" s="367"/>
      <c r="C18" s="363" t="s">
        <v>34</v>
      </c>
      <c r="D18" s="363"/>
      <c r="E18" s="8">
        <f>ESF!D30</f>
        <v>1642199268.8599999</v>
      </c>
    </row>
    <row r="19" spans="1:5">
      <c r="A19" s="369"/>
      <c r="B19" s="367"/>
      <c r="C19" s="363" t="s">
        <v>36</v>
      </c>
      <c r="D19" s="363"/>
      <c r="E19" s="8">
        <f>ESF!D31</f>
        <v>81456555.459999993</v>
      </c>
    </row>
    <row r="20" spans="1:5">
      <c r="A20" s="369"/>
      <c r="B20" s="367"/>
      <c r="C20" s="363" t="s">
        <v>38</v>
      </c>
      <c r="D20" s="363"/>
      <c r="E20" s="8">
        <f>ESF!D32</f>
        <v>-1212663499.99</v>
      </c>
    </row>
    <row r="21" spans="1:5">
      <c r="A21" s="369"/>
      <c r="B21" s="367"/>
      <c r="C21" s="363" t="s">
        <v>40</v>
      </c>
      <c r="D21" s="363"/>
      <c r="E21" s="8">
        <f>ESF!D33</f>
        <v>0</v>
      </c>
    </row>
    <row r="22" spans="1:5">
      <c r="A22" s="369"/>
      <c r="B22" s="367"/>
      <c r="C22" s="363" t="s">
        <v>41</v>
      </c>
      <c r="D22" s="363"/>
      <c r="E22" s="8">
        <f>ESF!D34</f>
        <v>0</v>
      </c>
    </row>
    <row r="23" spans="1:5">
      <c r="A23" s="369"/>
      <c r="B23" s="367"/>
      <c r="C23" s="363" t="s">
        <v>43</v>
      </c>
      <c r="D23" s="363"/>
      <c r="E23" s="8">
        <f>ESF!D35</f>
        <v>0</v>
      </c>
    </row>
    <row r="24" spans="1:5" ht="15.75" thickBot="1">
      <c r="A24" s="369"/>
      <c r="B24" s="4"/>
      <c r="C24" s="364" t="s">
        <v>45</v>
      </c>
      <c r="D24" s="364"/>
      <c r="E24" s="9">
        <f>ESF!D37</f>
        <v>14501914994.9</v>
      </c>
    </row>
    <row r="25" spans="1:5" ht="15.75" thickBot="1">
      <c r="A25" s="369"/>
      <c r="B25" s="2"/>
      <c r="C25" s="364" t="s">
        <v>47</v>
      </c>
      <c r="D25" s="364"/>
      <c r="E25" s="9">
        <f>ESF!D39</f>
        <v>16149015800.939999</v>
      </c>
    </row>
    <row r="26" spans="1:5">
      <c r="A26" s="369" t="s">
        <v>69</v>
      </c>
      <c r="B26" s="367" t="s">
        <v>8</v>
      </c>
      <c r="C26" s="363" t="s">
        <v>10</v>
      </c>
      <c r="D26" s="363"/>
      <c r="E26" s="8">
        <f>ESF!I14</f>
        <v>123022059.86</v>
      </c>
    </row>
    <row r="27" spans="1:5">
      <c r="A27" s="369"/>
      <c r="B27" s="367"/>
      <c r="C27" s="363" t="s">
        <v>12</v>
      </c>
      <c r="D27" s="363"/>
      <c r="E27" s="8">
        <f>ESF!I15</f>
        <v>0</v>
      </c>
    </row>
    <row r="28" spans="1:5">
      <c r="A28" s="369"/>
      <c r="B28" s="367"/>
      <c r="C28" s="363" t="s">
        <v>14</v>
      </c>
      <c r="D28" s="363"/>
      <c r="E28" s="8">
        <f>ESF!I16</f>
        <v>47838222.380000003</v>
      </c>
    </row>
    <row r="29" spans="1:5">
      <c r="A29" s="369"/>
      <c r="B29" s="367"/>
      <c r="C29" s="363" t="s">
        <v>16</v>
      </c>
      <c r="D29" s="363"/>
      <c r="E29" s="8">
        <f>ESF!I17</f>
        <v>0</v>
      </c>
    </row>
    <row r="30" spans="1:5">
      <c r="A30" s="369"/>
      <c r="B30" s="367"/>
      <c r="C30" s="363" t="s">
        <v>18</v>
      </c>
      <c r="D30" s="363"/>
      <c r="E30" s="8">
        <f>ESF!I18</f>
        <v>0</v>
      </c>
    </row>
    <row r="31" spans="1:5">
      <c r="A31" s="369"/>
      <c r="B31" s="367"/>
      <c r="C31" s="363" t="s">
        <v>20</v>
      </c>
      <c r="D31" s="363"/>
      <c r="E31" s="8">
        <f>ESF!I19</f>
        <v>98895223.549999997</v>
      </c>
    </row>
    <row r="32" spans="1:5">
      <c r="A32" s="369"/>
      <c r="B32" s="367"/>
      <c r="C32" s="363" t="s">
        <v>22</v>
      </c>
      <c r="D32" s="363"/>
      <c r="E32" s="8">
        <f>ESF!I20</f>
        <v>0</v>
      </c>
    </row>
    <row r="33" spans="1:5">
      <c r="A33" s="369"/>
      <c r="B33" s="367"/>
      <c r="C33" s="363" t="s">
        <v>23</v>
      </c>
      <c r="D33" s="363"/>
      <c r="E33" s="8">
        <f>ESF!I21</f>
        <v>0</v>
      </c>
    </row>
    <row r="34" spans="1:5" ht="15.75" thickBot="1">
      <c r="A34" s="369"/>
      <c r="B34" s="4"/>
      <c r="C34" s="364" t="s">
        <v>25</v>
      </c>
      <c r="D34" s="364"/>
      <c r="E34" s="9">
        <f>ESF!I23</f>
        <v>269755505.79000002</v>
      </c>
    </row>
    <row r="35" spans="1:5">
      <c r="A35" s="369"/>
      <c r="B35" s="367" t="s">
        <v>27</v>
      </c>
      <c r="C35" s="363" t="s">
        <v>29</v>
      </c>
      <c r="D35" s="363"/>
      <c r="E35" s="8">
        <f>ESF!I27</f>
        <v>0</v>
      </c>
    </row>
    <row r="36" spans="1:5">
      <c r="A36" s="369"/>
      <c r="B36" s="367"/>
      <c r="C36" s="363" t="s">
        <v>31</v>
      </c>
      <c r="D36" s="363"/>
      <c r="E36" s="8">
        <f>ESF!I28</f>
        <v>0</v>
      </c>
    </row>
    <row r="37" spans="1:5">
      <c r="A37" s="369"/>
      <c r="B37" s="367"/>
      <c r="C37" s="363" t="s">
        <v>33</v>
      </c>
      <c r="D37" s="363"/>
      <c r="E37" s="8">
        <f>ESF!I29</f>
        <v>2220208048.5</v>
      </c>
    </row>
    <row r="38" spans="1:5">
      <c r="A38" s="369"/>
      <c r="B38" s="367"/>
      <c r="C38" s="363" t="s">
        <v>35</v>
      </c>
      <c r="D38" s="363"/>
      <c r="E38" s="8">
        <f>ESF!I30</f>
        <v>13500000</v>
      </c>
    </row>
    <row r="39" spans="1:5">
      <c r="A39" s="369"/>
      <c r="B39" s="367"/>
      <c r="C39" s="363" t="s">
        <v>37</v>
      </c>
      <c r="D39" s="363"/>
      <c r="E39" s="8">
        <f>ESF!I31</f>
        <v>0</v>
      </c>
    </row>
    <row r="40" spans="1:5">
      <c r="A40" s="369"/>
      <c r="B40" s="367"/>
      <c r="C40" s="363" t="s">
        <v>39</v>
      </c>
      <c r="D40" s="363"/>
      <c r="E40" s="8">
        <f>ESF!I32</f>
        <v>0</v>
      </c>
    </row>
    <row r="41" spans="1:5" ht="15.75" thickBot="1">
      <c r="A41" s="369"/>
      <c r="B41" s="2"/>
      <c r="C41" s="364" t="s">
        <v>42</v>
      </c>
      <c r="D41" s="364"/>
      <c r="E41" s="9">
        <f>ESF!I34</f>
        <v>2233708048.5</v>
      </c>
    </row>
    <row r="42" spans="1:5" ht="15.75" thickBot="1">
      <c r="A42" s="369"/>
      <c r="B42" s="2"/>
      <c r="C42" s="364" t="s">
        <v>44</v>
      </c>
      <c r="D42" s="364"/>
      <c r="E42" s="9">
        <f>ESF!I36</f>
        <v>2503463554.29</v>
      </c>
    </row>
    <row r="43" spans="1:5">
      <c r="A43" s="3"/>
      <c r="B43" s="367" t="s">
        <v>46</v>
      </c>
      <c r="C43" s="365" t="s">
        <v>48</v>
      </c>
      <c r="D43" s="365"/>
      <c r="E43" s="10">
        <f>ESF!I40</f>
        <v>3402279045.4699998</v>
      </c>
    </row>
    <row r="44" spans="1:5">
      <c r="A44" s="3"/>
      <c r="B44" s="367"/>
      <c r="C44" s="363" t="s">
        <v>49</v>
      </c>
      <c r="D44" s="363"/>
      <c r="E44" s="8">
        <f>ESF!I42</f>
        <v>2881967533.0599999</v>
      </c>
    </row>
    <row r="45" spans="1:5">
      <c r="A45" s="3"/>
      <c r="B45" s="367"/>
      <c r="C45" s="363" t="s">
        <v>50</v>
      </c>
      <c r="D45" s="363"/>
      <c r="E45" s="8">
        <f>ESF!I43</f>
        <v>520311512.41000003</v>
      </c>
    </row>
    <row r="46" spans="1:5">
      <c r="A46" s="3"/>
      <c r="B46" s="367"/>
      <c r="C46" s="363" t="s">
        <v>51</v>
      </c>
      <c r="D46" s="363"/>
      <c r="E46" s="8">
        <f>ESF!I44</f>
        <v>0</v>
      </c>
    </row>
    <row r="47" spans="1:5">
      <c r="A47" s="3"/>
      <c r="B47" s="367"/>
      <c r="C47" s="365" t="s">
        <v>52</v>
      </c>
      <c r="D47" s="365"/>
      <c r="E47" s="10">
        <f>ESF!I46</f>
        <v>10243273201.179998</v>
      </c>
    </row>
    <row r="48" spans="1:5">
      <c r="A48" s="3"/>
      <c r="B48" s="367"/>
      <c r="C48" s="363" t="s">
        <v>53</v>
      </c>
      <c r="D48" s="363"/>
      <c r="E48" s="8">
        <f>ESF!I48</f>
        <v>970433420.1099987</v>
      </c>
    </row>
    <row r="49" spans="1:5">
      <c r="A49" s="3"/>
      <c r="B49" s="367"/>
      <c r="C49" s="363" t="s">
        <v>54</v>
      </c>
      <c r="D49" s="363"/>
      <c r="E49" s="8">
        <f>ESF!I49</f>
        <v>8680955958.8799992</v>
      </c>
    </row>
    <row r="50" spans="1:5">
      <c r="A50" s="3"/>
      <c r="B50" s="367"/>
      <c r="C50" s="363" t="s">
        <v>55</v>
      </c>
      <c r="D50" s="363"/>
      <c r="E50" s="8">
        <f>ESF!I50</f>
        <v>591883822.19000006</v>
      </c>
    </row>
    <row r="51" spans="1:5">
      <c r="A51" s="3"/>
      <c r="B51" s="367"/>
      <c r="C51" s="363" t="s">
        <v>56</v>
      </c>
      <c r="D51" s="363"/>
      <c r="E51" s="8">
        <f>ESF!I51</f>
        <v>0</v>
      </c>
    </row>
    <row r="52" spans="1:5">
      <c r="A52" s="3"/>
      <c r="B52" s="367"/>
      <c r="C52" s="363" t="s">
        <v>57</v>
      </c>
      <c r="D52" s="363"/>
      <c r="E52" s="8">
        <f>ESF!I52</f>
        <v>0</v>
      </c>
    </row>
    <row r="53" spans="1:5">
      <c r="A53" s="3"/>
      <c r="B53" s="367"/>
      <c r="C53" s="365" t="s">
        <v>58</v>
      </c>
      <c r="D53" s="365"/>
      <c r="E53" s="10">
        <f>ESF!I54</f>
        <v>0</v>
      </c>
    </row>
    <row r="54" spans="1:5">
      <c r="A54" s="3"/>
      <c r="B54" s="367"/>
      <c r="C54" s="363" t="s">
        <v>59</v>
      </c>
      <c r="D54" s="363"/>
      <c r="E54" s="8">
        <f>ESF!I56</f>
        <v>0</v>
      </c>
    </row>
    <row r="55" spans="1:5">
      <c r="A55" s="3"/>
      <c r="B55" s="367"/>
      <c r="C55" s="363" t="s">
        <v>60</v>
      </c>
      <c r="D55" s="363"/>
      <c r="E55" s="8">
        <f>ESF!I57</f>
        <v>0</v>
      </c>
    </row>
    <row r="56" spans="1:5" ht="15.75" thickBot="1">
      <c r="A56" s="3"/>
      <c r="B56" s="367"/>
      <c r="C56" s="364" t="s">
        <v>61</v>
      </c>
      <c r="D56" s="364"/>
      <c r="E56" s="9">
        <f>ESF!I59</f>
        <v>13645552246.649998</v>
      </c>
    </row>
    <row r="57" spans="1:5" ht="15.75" thickBot="1">
      <c r="A57" s="3"/>
      <c r="B57" s="2"/>
      <c r="C57" s="364" t="s">
        <v>62</v>
      </c>
      <c r="D57" s="364"/>
      <c r="E57" s="9">
        <f>ESF!I61</f>
        <v>16149015800.939999</v>
      </c>
    </row>
    <row r="58" spans="1:5">
      <c r="A58" s="3"/>
      <c r="B58" s="2"/>
      <c r="C58" s="373" t="s">
        <v>4</v>
      </c>
      <c r="D58" s="373"/>
      <c r="E58" s="1">
        <v>2012</v>
      </c>
    </row>
    <row r="59" spans="1:5">
      <c r="A59" s="369" t="s">
        <v>68</v>
      </c>
      <c r="B59" s="367" t="s">
        <v>7</v>
      </c>
      <c r="C59" s="363" t="s">
        <v>9</v>
      </c>
      <c r="D59" s="363"/>
      <c r="E59" s="8">
        <f>ESF!E14</f>
        <v>1699789253.28</v>
      </c>
    </row>
    <row r="60" spans="1:5">
      <c r="A60" s="369"/>
      <c r="B60" s="367"/>
      <c r="C60" s="363" t="s">
        <v>11</v>
      </c>
      <c r="D60" s="363"/>
      <c r="E60" s="8">
        <f>ESF!E15</f>
        <v>46160839.640000001</v>
      </c>
    </row>
    <row r="61" spans="1:5">
      <c r="A61" s="369"/>
      <c r="B61" s="367"/>
      <c r="C61" s="363" t="s">
        <v>13</v>
      </c>
      <c r="D61" s="363"/>
      <c r="E61" s="8">
        <f>ESF!E16</f>
        <v>54244580.369999997</v>
      </c>
    </row>
    <row r="62" spans="1:5">
      <c r="A62" s="369"/>
      <c r="B62" s="367"/>
      <c r="C62" s="363" t="s">
        <v>15</v>
      </c>
      <c r="D62" s="363"/>
      <c r="E62" s="8">
        <f>ESF!E17</f>
        <v>0</v>
      </c>
    </row>
    <row r="63" spans="1:5">
      <c r="A63" s="369"/>
      <c r="B63" s="367"/>
      <c r="C63" s="363" t="s">
        <v>17</v>
      </c>
      <c r="D63" s="363"/>
      <c r="E63" s="8">
        <f>ESF!E18</f>
        <v>0</v>
      </c>
    </row>
    <row r="64" spans="1:5">
      <c r="A64" s="369"/>
      <c r="B64" s="367"/>
      <c r="C64" s="363" t="s">
        <v>19</v>
      </c>
      <c r="D64" s="363"/>
      <c r="E64" s="8">
        <f>ESF!E19</f>
        <v>0</v>
      </c>
    </row>
    <row r="65" spans="1:5">
      <c r="A65" s="369"/>
      <c r="B65" s="367"/>
      <c r="C65" s="363" t="s">
        <v>21</v>
      </c>
      <c r="D65" s="363"/>
      <c r="E65" s="8">
        <f>ESF!E20</f>
        <v>368745</v>
      </c>
    </row>
    <row r="66" spans="1:5" ht="15.75" thickBot="1">
      <c r="A66" s="369"/>
      <c r="B66" s="4"/>
      <c r="C66" s="364" t="s">
        <v>24</v>
      </c>
      <c r="D66" s="364"/>
      <c r="E66" s="9">
        <f>ESF!E22</f>
        <v>1800563418.29</v>
      </c>
    </row>
    <row r="67" spans="1:5">
      <c r="A67" s="369"/>
      <c r="B67" s="367" t="s">
        <v>26</v>
      </c>
      <c r="C67" s="363" t="s">
        <v>28</v>
      </c>
      <c r="D67" s="363"/>
      <c r="E67" s="8">
        <f>ESF!E27</f>
        <v>79852088.120000005</v>
      </c>
    </row>
    <row r="68" spans="1:5">
      <c r="A68" s="369"/>
      <c r="B68" s="367"/>
      <c r="C68" s="363" t="s">
        <v>30</v>
      </c>
      <c r="D68" s="363"/>
      <c r="E68" s="8">
        <f>ESF!E28</f>
        <v>150105643.19999999</v>
      </c>
    </row>
    <row r="69" spans="1:5">
      <c r="A69" s="369"/>
      <c r="B69" s="367"/>
      <c r="C69" s="363" t="s">
        <v>32</v>
      </c>
      <c r="D69" s="363"/>
      <c r="E69" s="8">
        <f>ESF!E29</f>
        <v>13032210788.34</v>
      </c>
    </row>
    <row r="70" spans="1:5">
      <c r="A70" s="369"/>
      <c r="B70" s="367"/>
      <c r="C70" s="363" t="s">
        <v>34</v>
      </c>
      <c r="D70" s="363"/>
      <c r="E70" s="8">
        <f>ESF!E30</f>
        <v>1618217133.78</v>
      </c>
    </row>
    <row r="71" spans="1:5">
      <c r="A71" s="369"/>
      <c r="B71" s="367"/>
      <c r="C71" s="363" t="s">
        <v>36</v>
      </c>
      <c r="D71" s="363"/>
      <c r="E71" s="8">
        <f>ESF!E31</f>
        <v>61730276.909999996</v>
      </c>
    </row>
    <row r="72" spans="1:5">
      <c r="A72" s="369"/>
      <c r="B72" s="367"/>
      <c r="C72" s="363" t="s">
        <v>38</v>
      </c>
      <c r="D72" s="363"/>
      <c r="E72" s="8">
        <f>ESF!E32</f>
        <v>-1225068706.6500001</v>
      </c>
    </row>
    <row r="73" spans="1:5">
      <c r="A73" s="369"/>
      <c r="B73" s="367"/>
      <c r="C73" s="363" t="s">
        <v>40</v>
      </c>
      <c r="D73" s="363"/>
      <c r="E73" s="8">
        <f>ESF!E33</f>
        <v>0</v>
      </c>
    </row>
    <row r="74" spans="1:5">
      <c r="A74" s="369"/>
      <c r="B74" s="367"/>
      <c r="C74" s="363" t="s">
        <v>41</v>
      </c>
      <c r="D74" s="363"/>
      <c r="E74" s="8">
        <f>ESF!E34</f>
        <v>0</v>
      </c>
    </row>
    <row r="75" spans="1:5">
      <c r="A75" s="369"/>
      <c r="B75" s="367"/>
      <c r="C75" s="363" t="s">
        <v>43</v>
      </c>
      <c r="D75" s="363"/>
      <c r="E75" s="8">
        <f>ESF!E35</f>
        <v>0</v>
      </c>
    </row>
    <row r="76" spans="1:5" ht="15.75" thickBot="1">
      <c r="A76" s="369"/>
      <c r="B76" s="4"/>
      <c r="C76" s="364" t="s">
        <v>45</v>
      </c>
      <c r="D76" s="364"/>
      <c r="E76" s="9">
        <f>ESF!E37</f>
        <v>13717047223.700001</v>
      </c>
    </row>
    <row r="77" spans="1:5" ht="15.75" thickBot="1">
      <c r="A77" s="369"/>
      <c r="B77" s="2"/>
      <c r="C77" s="364" t="s">
        <v>47</v>
      </c>
      <c r="D77" s="364"/>
      <c r="E77" s="9">
        <f>ESF!E39</f>
        <v>15517610641.990002</v>
      </c>
    </row>
    <row r="78" spans="1:5">
      <c r="A78" s="369" t="s">
        <v>69</v>
      </c>
      <c r="B78" s="367" t="s">
        <v>8</v>
      </c>
      <c r="C78" s="363" t="s">
        <v>10</v>
      </c>
      <c r="D78" s="363"/>
      <c r="E78" s="8">
        <f>ESF!J14</f>
        <v>227685849.97999999</v>
      </c>
    </row>
    <row r="79" spans="1:5">
      <c r="A79" s="369"/>
      <c r="B79" s="367"/>
      <c r="C79" s="363" t="s">
        <v>12</v>
      </c>
      <c r="D79" s="363"/>
      <c r="E79" s="8">
        <f>ESF!J15</f>
        <v>0</v>
      </c>
    </row>
    <row r="80" spans="1:5">
      <c r="A80" s="369"/>
      <c r="B80" s="367"/>
      <c r="C80" s="363" t="s">
        <v>14</v>
      </c>
      <c r="D80" s="363"/>
      <c r="E80" s="8">
        <f>ESF!J16</f>
        <v>42962878.549999997</v>
      </c>
    </row>
    <row r="81" spans="1:5">
      <c r="A81" s="369"/>
      <c r="B81" s="367"/>
      <c r="C81" s="363" t="s">
        <v>16</v>
      </c>
      <c r="D81" s="363"/>
      <c r="E81" s="8">
        <f>ESF!J17</f>
        <v>0</v>
      </c>
    </row>
    <row r="82" spans="1:5">
      <c r="A82" s="369"/>
      <c r="B82" s="367"/>
      <c r="C82" s="363" t="s">
        <v>18</v>
      </c>
      <c r="D82" s="363"/>
      <c r="E82" s="8">
        <f>ESF!J18</f>
        <v>0</v>
      </c>
    </row>
    <row r="83" spans="1:5">
      <c r="A83" s="369"/>
      <c r="B83" s="367"/>
      <c r="C83" s="363" t="s">
        <v>20</v>
      </c>
      <c r="D83" s="363"/>
      <c r="E83" s="8">
        <f>ESF!J19</f>
        <v>120700148.02</v>
      </c>
    </row>
    <row r="84" spans="1:5">
      <c r="A84" s="369"/>
      <c r="B84" s="367"/>
      <c r="C84" s="363" t="s">
        <v>22</v>
      </c>
      <c r="D84" s="363"/>
      <c r="E84" s="8">
        <f>ESF!J20</f>
        <v>0</v>
      </c>
    </row>
    <row r="85" spans="1:5">
      <c r="A85" s="369"/>
      <c r="B85" s="367"/>
      <c r="C85" s="363" t="s">
        <v>23</v>
      </c>
      <c r="D85" s="363"/>
      <c r="E85" s="8">
        <f>ESF!J21</f>
        <v>0</v>
      </c>
    </row>
    <row r="86" spans="1:5" ht="15.75" thickBot="1">
      <c r="A86" s="369"/>
      <c r="B86" s="4"/>
      <c r="C86" s="364" t="s">
        <v>25</v>
      </c>
      <c r="D86" s="364"/>
      <c r="E86" s="9">
        <f>ESF!J23</f>
        <v>391348876.54999995</v>
      </c>
    </row>
    <row r="87" spans="1:5">
      <c r="A87" s="369"/>
      <c r="B87" s="367" t="s">
        <v>27</v>
      </c>
      <c r="C87" s="363" t="s">
        <v>29</v>
      </c>
      <c r="D87" s="363"/>
      <c r="E87" s="8">
        <f>ESF!J27</f>
        <v>0</v>
      </c>
    </row>
    <row r="88" spans="1:5">
      <c r="A88" s="369"/>
      <c r="B88" s="367"/>
      <c r="C88" s="363" t="s">
        <v>31</v>
      </c>
      <c r="D88" s="363"/>
      <c r="E88" s="8">
        <f>ESF!J28</f>
        <v>0</v>
      </c>
    </row>
    <row r="89" spans="1:5">
      <c r="A89" s="369"/>
      <c r="B89" s="367"/>
      <c r="C89" s="363" t="s">
        <v>33</v>
      </c>
      <c r="D89" s="363"/>
      <c r="E89" s="8">
        <f>ESF!J29</f>
        <v>2256721767.9200001</v>
      </c>
    </row>
    <row r="90" spans="1:5">
      <c r="A90" s="369"/>
      <c r="B90" s="367"/>
      <c r="C90" s="363" t="s">
        <v>35</v>
      </c>
      <c r="D90" s="363"/>
      <c r="E90" s="8">
        <f>ESF!J30</f>
        <v>13200000</v>
      </c>
    </row>
    <row r="91" spans="1:5">
      <c r="A91" s="369"/>
      <c r="B91" s="367"/>
      <c r="C91" s="363" t="s">
        <v>37</v>
      </c>
      <c r="D91" s="363"/>
      <c r="E91" s="8">
        <f>ESF!J31</f>
        <v>0</v>
      </c>
    </row>
    <row r="92" spans="1:5">
      <c r="A92" s="369"/>
      <c r="B92" s="367"/>
      <c r="C92" s="363" t="s">
        <v>39</v>
      </c>
      <c r="D92" s="363"/>
      <c r="E92" s="8">
        <f>ESF!J32</f>
        <v>0</v>
      </c>
    </row>
    <row r="93" spans="1:5" ht="15.75" thickBot="1">
      <c r="A93" s="369"/>
      <c r="B93" s="2"/>
      <c r="C93" s="364" t="s">
        <v>42</v>
      </c>
      <c r="D93" s="364"/>
      <c r="E93" s="9">
        <f>ESF!J34</f>
        <v>2269921767.9200001</v>
      </c>
    </row>
    <row r="94" spans="1:5" ht="15.75" thickBot="1">
      <c r="A94" s="369"/>
      <c r="B94" s="2"/>
      <c r="C94" s="364" t="s">
        <v>44</v>
      </c>
      <c r="D94" s="364"/>
      <c r="E94" s="9">
        <f>ESF!J36</f>
        <v>2661270644.4700003</v>
      </c>
    </row>
    <row r="95" spans="1:5">
      <c r="A95" s="3"/>
      <c r="B95" s="367" t="s">
        <v>46</v>
      </c>
      <c r="C95" s="365" t="s">
        <v>48</v>
      </c>
      <c r="D95" s="365"/>
      <c r="E95" s="10">
        <f>ESF!J40</f>
        <v>3494186090.5900002</v>
      </c>
    </row>
    <row r="96" spans="1:5">
      <c r="A96" s="3"/>
      <c r="B96" s="367"/>
      <c r="C96" s="363" t="s">
        <v>49</v>
      </c>
      <c r="D96" s="363"/>
      <c r="E96" s="8">
        <f>ESF!J42</f>
        <v>3081590854.1300001</v>
      </c>
    </row>
    <row r="97" spans="1:5">
      <c r="A97" s="3"/>
      <c r="B97" s="367"/>
      <c r="C97" s="363" t="s">
        <v>50</v>
      </c>
      <c r="D97" s="363"/>
      <c r="E97" s="8">
        <f>ESF!J43</f>
        <v>412595236.45999998</v>
      </c>
    </row>
    <row r="98" spans="1:5">
      <c r="A98" s="3"/>
      <c r="B98" s="367"/>
      <c r="C98" s="363" t="s">
        <v>51</v>
      </c>
      <c r="D98" s="363"/>
      <c r="E98" s="8">
        <f>ESF!J44</f>
        <v>0</v>
      </c>
    </row>
    <row r="99" spans="1:5">
      <c r="A99" s="3"/>
      <c r="B99" s="367"/>
      <c r="C99" s="365" t="s">
        <v>52</v>
      </c>
      <c r="D99" s="365"/>
      <c r="E99" s="10">
        <f>ESF!J46</f>
        <v>9362153906.9299984</v>
      </c>
    </row>
    <row r="100" spans="1:5">
      <c r="A100" s="3"/>
      <c r="B100" s="367"/>
      <c r="C100" s="363" t="s">
        <v>53</v>
      </c>
      <c r="D100" s="363"/>
      <c r="E100" s="8">
        <f>ESF!J48</f>
        <v>1533697604.9899979</v>
      </c>
    </row>
    <row r="101" spans="1:5">
      <c r="A101" s="3"/>
      <c r="B101" s="367"/>
      <c r="C101" s="363" t="s">
        <v>54</v>
      </c>
      <c r="D101" s="363"/>
      <c r="E101" s="8">
        <f>ESF!J49</f>
        <v>7277956924.1999998</v>
      </c>
    </row>
    <row r="102" spans="1:5">
      <c r="A102" s="3"/>
      <c r="B102" s="367"/>
      <c r="C102" s="363" t="s">
        <v>55</v>
      </c>
      <c r="D102" s="363"/>
      <c r="E102" s="8">
        <f>ESF!J50</f>
        <v>550499377.74000001</v>
      </c>
    </row>
    <row r="103" spans="1:5">
      <c r="A103" s="3"/>
      <c r="B103" s="367"/>
      <c r="C103" s="363" t="s">
        <v>56</v>
      </c>
      <c r="D103" s="363"/>
      <c r="E103" s="8">
        <f>ESF!J51</f>
        <v>0</v>
      </c>
    </row>
    <row r="104" spans="1:5">
      <c r="A104" s="3"/>
      <c r="B104" s="367"/>
      <c r="C104" s="363" t="s">
        <v>57</v>
      </c>
      <c r="D104" s="363"/>
      <c r="E104" s="8">
        <f>ESF!J52</f>
        <v>0</v>
      </c>
    </row>
    <row r="105" spans="1:5">
      <c r="A105" s="3"/>
      <c r="B105" s="367"/>
      <c r="C105" s="365" t="s">
        <v>58</v>
      </c>
      <c r="D105" s="365"/>
      <c r="E105" s="10">
        <f>ESF!J54</f>
        <v>0</v>
      </c>
    </row>
    <row r="106" spans="1:5">
      <c r="A106" s="3"/>
      <c r="B106" s="367"/>
      <c r="C106" s="363" t="s">
        <v>59</v>
      </c>
      <c r="D106" s="363"/>
      <c r="E106" s="8">
        <f>ESF!J56</f>
        <v>0</v>
      </c>
    </row>
    <row r="107" spans="1:5">
      <c r="A107" s="3"/>
      <c r="B107" s="367"/>
      <c r="C107" s="363" t="s">
        <v>60</v>
      </c>
      <c r="D107" s="363"/>
      <c r="E107" s="8">
        <f>ESF!J57</f>
        <v>0</v>
      </c>
    </row>
    <row r="108" spans="1:5" ht="15.75" thickBot="1">
      <c r="A108" s="3"/>
      <c r="B108" s="367"/>
      <c r="C108" s="364" t="s">
        <v>61</v>
      </c>
      <c r="D108" s="364"/>
      <c r="E108" s="9">
        <f>ESF!J59</f>
        <v>12856339997.519999</v>
      </c>
    </row>
    <row r="109" spans="1:5" ht="15.75" thickBot="1">
      <c r="A109" s="3"/>
      <c r="B109" s="2"/>
      <c r="C109" s="364" t="s">
        <v>62</v>
      </c>
      <c r="D109" s="364"/>
      <c r="E109" s="9">
        <f>ESF!J61</f>
        <v>15517610641.989998</v>
      </c>
    </row>
    <row r="110" spans="1:5">
      <c r="A110" s="3"/>
      <c r="B110" s="2"/>
      <c r="C110" s="366" t="s">
        <v>74</v>
      </c>
      <c r="D110" s="5" t="s">
        <v>63</v>
      </c>
      <c r="E110" s="10">
        <f>ESF!C69</f>
        <v>0</v>
      </c>
    </row>
    <row r="111" spans="1:5">
      <c r="A111" s="3"/>
      <c r="B111" s="2"/>
      <c r="C111" s="362"/>
      <c r="D111" s="5" t="s">
        <v>64</v>
      </c>
      <c r="E111" s="10">
        <f>ESF!C70</f>
        <v>0</v>
      </c>
    </row>
    <row r="112" spans="1:5">
      <c r="A112" s="3"/>
      <c r="B112" s="2"/>
      <c r="C112" s="362" t="s">
        <v>73</v>
      </c>
      <c r="D112" s="5" t="s">
        <v>63</v>
      </c>
      <c r="E112" s="10">
        <f>ESF!G69</f>
        <v>0</v>
      </c>
    </row>
    <row r="113" spans="1:5">
      <c r="A113" s="3"/>
      <c r="B113" s="2"/>
      <c r="C113" s="362"/>
      <c r="D113" s="5" t="s">
        <v>64</v>
      </c>
      <c r="E113" s="10">
        <f>ESF!G70</f>
        <v>0</v>
      </c>
    </row>
    <row r="114" spans="1:5">
      <c r="A114" s="368" t="s">
        <v>1</v>
      </c>
      <c r="B114" s="368"/>
      <c r="C114" s="368"/>
      <c r="D114" s="368"/>
      <c r="E114" s="13" t="e">
        <f>ECSF!#REF!</f>
        <v>#REF!</v>
      </c>
    </row>
    <row r="115" spans="1:5">
      <c r="A115" s="368" t="s">
        <v>3</v>
      </c>
      <c r="B115" s="368"/>
      <c r="C115" s="368"/>
      <c r="D115" s="368"/>
      <c r="E115" s="13" t="e">
        <f>ECSF!#REF!</f>
        <v>#REF!</v>
      </c>
    </row>
    <row r="116" spans="1:5">
      <c r="A116" s="368" t="s">
        <v>2</v>
      </c>
      <c r="B116" s="368"/>
      <c r="C116" s="368"/>
      <c r="D116" s="368"/>
      <c r="E116" s="14"/>
    </row>
    <row r="117" spans="1:5">
      <c r="A117" s="368" t="s">
        <v>72</v>
      </c>
      <c r="B117" s="368"/>
      <c r="C117" s="368"/>
      <c r="D117" s="368"/>
      <c r="E117" t="s">
        <v>71</v>
      </c>
    </row>
    <row r="118" spans="1:5">
      <c r="B118" s="370" t="s">
        <v>66</v>
      </c>
      <c r="C118" s="365" t="s">
        <v>5</v>
      </c>
      <c r="D118" s="365"/>
      <c r="E118" s="11">
        <f>ECSF!D9</f>
        <v>179349044.53999996</v>
      </c>
    </row>
    <row r="119" spans="1:5">
      <c r="B119" s="370"/>
      <c r="C119" s="365" t="s">
        <v>7</v>
      </c>
      <c r="D119" s="365"/>
      <c r="E119" s="11">
        <f>ECSF!D11</f>
        <v>179349044.53999996</v>
      </c>
    </row>
    <row r="120" spans="1:5">
      <c r="B120" s="370"/>
      <c r="C120" s="363" t="s">
        <v>9</v>
      </c>
      <c r="D120" s="363"/>
      <c r="E120" s="12">
        <f>ECSF!D13</f>
        <v>179349044.53999996</v>
      </c>
    </row>
    <row r="121" spans="1:5">
      <c r="B121" s="370"/>
      <c r="C121" s="363" t="s">
        <v>11</v>
      </c>
      <c r="D121" s="363"/>
      <c r="E121" s="12">
        <f>ECSF!D14</f>
        <v>0</v>
      </c>
    </row>
    <row r="122" spans="1:5">
      <c r="B122" s="370"/>
      <c r="C122" s="363" t="s">
        <v>13</v>
      </c>
      <c r="D122" s="363"/>
      <c r="E122" s="12">
        <f>ECSF!D15</f>
        <v>0</v>
      </c>
    </row>
    <row r="123" spans="1:5">
      <c r="B123" s="370"/>
      <c r="C123" s="363" t="s">
        <v>15</v>
      </c>
      <c r="D123" s="363"/>
      <c r="E123" s="12">
        <f>ECSF!D16</f>
        <v>0</v>
      </c>
    </row>
    <row r="124" spans="1:5">
      <c r="B124" s="370"/>
      <c r="C124" s="363" t="s">
        <v>17</v>
      </c>
      <c r="D124" s="363"/>
      <c r="E124" s="12">
        <f>ECSF!D17</f>
        <v>0</v>
      </c>
    </row>
    <row r="125" spans="1:5">
      <c r="B125" s="370"/>
      <c r="C125" s="363" t="s">
        <v>19</v>
      </c>
      <c r="D125" s="363"/>
      <c r="E125" s="12">
        <f>ECSF!D18</f>
        <v>0</v>
      </c>
    </row>
    <row r="126" spans="1:5">
      <c r="B126" s="370"/>
      <c r="C126" s="363" t="s">
        <v>21</v>
      </c>
      <c r="D126" s="363"/>
      <c r="E126" s="12">
        <f>ECSF!D19</f>
        <v>0</v>
      </c>
    </row>
    <row r="127" spans="1:5">
      <c r="B127" s="370"/>
      <c r="C127" s="365" t="s">
        <v>26</v>
      </c>
      <c r="D127" s="365"/>
      <c r="E127" s="11">
        <f>ECSF!D21</f>
        <v>0</v>
      </c>
    </row>
    <row r="128" spans="1:5">
      <c r="B128" s="370"/>
      <c r="C128" s="363" t="s">
        <v>28</v>
      </c>
      <c r="D128" s="363"/>
      <c r="E128" s="12">
        <f>ECSF!D23</f>
        <v>0</v>
      </c>
    </row>
    <row r="129" spans="2:5">
      <c r="B129" s="370"/>
      <c r="C129" s="363" t="s">
        <v>30</v>
      </c>
      <c r="D129" s="363"/>
      <c r="E129" s="12">
        <f>ECSF!D24</f>
        <v>0</v>
      </c>
    </row>
    <row r="130" spans="2:5">
      <c r="B130" s="370"/>
      <c r="C130" s="363" t="s">
        <v>32</v>
      </c>
      <c r="D130" s="363"/>
      <c r="E130" s="12">
        <f>ECSF!D25</f>
        <v>0</v>
      </c>
    </row>
    <row r="131" spans="2:5">
      <c r="B131" s="370"/>
      <c r="C131" s="363" t="s">
        <v>34</v>
      </c>
      <c r="D131" s="363"/>
      <c r="E131" s="12">
        <f>ECSF!D26</f>
        <v>0</v>
      </c>
    </row>
    <row r="132" spans="2:5">
      <c r="B132" s="370"/>
      <c r="C132" s="363" t="s">
        <v>36</v>
      </c>
      <c r="D132" s="363"/>
      <c r="E132" s="12">
        <f>ECSF!D27</f>
        <v>0</v>
      </c>
    </row>
    <row r="133" spans="2:5">
      <c r="B133" s="370"/>
      <c r="C133" s="363" t="s">
        <v>38</v>
      </c>
      <c r="D133" s="363"/>
      <c r="E133" s="12">
        <f>ECSF!D28</f>
        <v>0</v>
      </c>
    </row>
    <row r="134" spans="2:5">
      <c r="B134" s="370"/>
      <c r="C134" s="363" t="s">
        <v>40</v>
      </c>
      <c r="D134" s="363"/>
      <c r="E134" s="12">
        <f>ECSF!D29</f>
        <v>0</v>
      </c>
    </row>
    <row r="135" spans="2:5">
      <c r="B135" s="370"/>
      <c r="C135" s="363" t="s">
        <v>41</v>
      </c>
      <c r="D135" s="363"/>
      <c r="E135" s="12">
        <f>ECSF!D30</f>
        <v>0</v>
      </c>
    </row>
    <row r="136" spans="2:5">
      <c r="B136" s="370"/>
      <c r="C136" s="363" t="s">
        <v>43</v>
      </c>
      <c r="D136" s="363"/>
      <c r="E136" s="12">
        <f>ECSF!D31</f>
        <v>0</v>
      </c>
    </row>
    <row r="137" spans="2:5">
      <c r="B137" s="370"/>
      <c r="C137" s="365" t="s">
        <v>6</v>
      </c>
      <c r="D137" s="365"/>
      <c r="E137" s="11">
        <f>ECSF!D33</f>
        <v>5175343.8300000057</v>
      </c>
    </row>
    <row r="138" spans="2:5">
      <c r="B138" s="370"/>
      <c r="C138" s="365" t="s">
        <v>8</v>
      </c>
      <c r="D138" s="365"/>
      <c r="E138" s="11">
        <f>ECSF!D35</f>
        <v>4875343.8300000057</v>
      </c>
    </row>
    <row r="139" spans="2:5">
      <c r="B139" s="370"/>
      <c r="C139" s="363" t="s">
        <v>10</v>
      </c>
      <c r="D139" s="363"/>
      <c r="E139" s="12">
        <f>ECSF!D37</f>
        <v>0</v>
      </c>
    </row>
    <row r="140" spans="2:5">
      <c r="B140" s="370"/>
      <c r="C140" s="363" t="s">
        <v>12</v>
      </c>
      <c r="D140" s="363"/>
      <c r="E140" s="12">
        <f>ECSF!D38</f>
        <v>0</v>
      </c>
    </row>
    <row r="141" spans="2:5">
      <c r="B141" s="370"/>
      <c r="C141" s="363" t="s">
        <v>14</v>
      </c>
      <c r="D141" s="363"/>
      <c r="E141" s="12">
        <f>ECSF!D39</f>
        <v>4875343.8300000057</v>
      </c>
    </row>
    <row r="142" spans="2:5">
      <c r="B142" s="370"/>
      <c r="C142" s="363" t="s">
        <v>16</v>
      </c>
      <c r="D142" s="363"/>
      <c r="E142" s="12">
        <f>ECSF!D40</f>
        <v>0</v>
      </c>
    </row>
    <row r="143" spans="2:5">
      <c r="B143" s="370"/>
      <c r="C143" s="363" t="s">
        <v>18</v>
      </c>
      <c r="D143" s="363"/>
      <c r="E143" s="12">
        <f>ECSF!D41</f>
        <v>0</v>
      </c>
    </row>
    <row r="144" spans="2:5">
      <c r="B144" s="370"/>
      <c r="C144" s="363" t="s">
        <v>20</v>
      </c>
      <c r="D144" s="363"/>
      <c r="E144" s="12">
        <f>ECSF!D42</f>
        <v>0</v>
      </c>
    </row>
    <row r="145" spans="2:5">
      <c r="B145" s="370"/>
      <c r="C145" s="363" t="s">
        <v>22</v>
      </c>
      <c r="D145" s="363"/>
      <c r="E145" s="12">
        <f>ECSF!D43</f>
        <v>0</v>
      </c>
    </row>
    <row r="146" spans="2:5">
      <c r="B146" s="370"/>
      <c r="C146" s="363" t="s">
        <v>23</v>
      </c>
      <c r="D146" s="363"/>
      <c r="E146" s="12">
        <f>ECSF!D44</f>
        <v>0</v>
      </c>
    </row>
    <row r="147" spans="2:5">
      <c r="B147" s="370"/>
      <c r="C147" s="372" t="s">
        <v>27</v>
      </c>
      <c r="D147" s="372"/>
      <c r="E147" s="11">
        <f>ECSF!D46</f>
        <v>300000</v>
      </c>
    </row>
    <row r="148" spans="2:5">
      <c r="B148" s="370"/>
      <c r="C148" s="363" t="s">
        <v>29</v>
      </c>
      <c r="D148" s="363"/>
      <c r="E148" s="12">
        <f>ECSF!D48</f>
        <v>0</v>
      </c>
    </row>
    <row r="149" spans="2:5">
      <c r="B149" s="370"/>
      <c r="C149" s="363" t="s">
        <v>31</v>
      </c>
      <c r="D149" s="363"/>
      <c r="E149" s="12">
        <f>ECSF!D49</f>
        <v>0</v>
      </c>
    </row>
    <row r="150" spans="2:5">
      <c r="B150" s="370"/>
      <c r="C150" s="363" t="s">
        <v>33</v>
      </c>
      <c r="D150" s="363"/>
      <c r="E150" s="12">
        <f>ECSF!D50</f>
        <v>0</v>
      </c>
    </row>
    <row r="151" spans="2:5">
      <c r="B151" s="370"/>
      <c r="C151" s="363" t="s">
        <v>35</v>
      </c>
      <c r="D151" s="363"/>
      <c r="E151" s="12">
        <f>ECSF!D51</f>
        <v>300000</v>
      </c>
    </row>
    <row r="152" spans="2:5">
      <c r="B152" s="370"/>
      <c r="C152" s="363" t="s">
        <v>37</v>
      </c>
      <c r="D152" s="363"/>
      <c r="E152" s="12">
        <f>ECSF!D52</f>
        <v>0</v>
      </c>
    </row>
    <row r="153" spans="2:5">
      <c r="B153" s="370"/>
      <c r="C153" s="363" t="s">
        <v>39</v>
      </c>
      <c r="D153" s="363"/>
      <c r="E153" s="12">
        <f>ECSF!D53</f>
        <v>0</v>
      </c>
    </row>
    <row r="154" spans="2:5">
      <c r="B154" s="370"/>
      <c r="C154" s="365" t="s">
        <v>46</v>
      </c>
      <c r="D154" s="365"/>
      <c r="E154" s="11">
        <f>ECSF!D55</f>
        <v>1552099755.0799994</v>
      </c>
    </row>
    <row r="155" spans="2:5">
      <c r="B155" s="370"/>
      <c r="C155" s="365" t="s">
        <v>48</v>
      </c>
      <c r="D155" s="365"/>
      <c r="E155" s="11">
        <f>ECSF!D57</f>
        <v>107716275.95000005</v>
      </c>
    </row>
    <row r="156" spans="2:5">
      <c r="B156" s="370"/>
      <c r="C156" s="363" t="s">
        <v>49</v>
      </c>
      <c r="D156" s="363"/>
      <c r="E156" s="12">
        <f>ECSF!D59</f>
        <v>0</v>
      </c>
    </row>
    <row r="157" spans="2:5">
      <c r="B157" s="370"/>
      <c r="C157" s="363" t="s">
        <v>50</v>
      </c>
      <c r="D157" s="363"/>
      <c r="E157" s="12">
        <f>ECSF!D60</f>
        <v>107716275.95000005</v>
      </c>
    </row>
    <row r="158" spans="2:5">
      <c r="B158" s="370"/>
      <c r="C158" s="363" t="s">
        <v>51</v>
      </c>
      <c r="D158" s="363"/>
      <c r="E158" s="12">
        <f>ECSF!D61</f>
        <v>0</v>
      </c>
    </row>
    <row r="159" spans="2:5">
      <c r="B159" s="370"/>
      <c r="C159" s="365" t="s">
        <v>52</v>
      </c>
      <c r="D159" s="365"/>
      <c r="E159" s="11">
        <f>ECSF!D63</f>
        <v>1444383479.1299994</v>
      </c>
    </row>
    <row r="160" spans="2:5">
      <c r="B160" s="370"/>
      <c r="C160" s="363" t="s">
        <v>53</v>
      </c>
      <c r="D160" s="363"/>
      <c r="E160" s="12">
        <f>ECSF!D65</f>
        <v>0</v>
      </c>
    </row>
    <row r="161" spans="2:5">
      <c r="B161" s="370"/>
      <c r="C161" s="363" t="s">
        <v>54</v>
      </c>
      <c r="D161" s="363"/>
      <c r="E161" s="12">
        <f>ECSF!D66</f>
        <v>1402999034.6799994</v>
      </c>
    </row>
    <row r="162" spans="2:5">
      <c r="B162" s="370"/>
      <c r="C162" s="363" t="s">
        <v>55</v>
      </c>
      <c r="D162" s="363"/>
      <c r="E162" s="12">
        <f>ECSF!D67</f>
        <v>41384444.450000048</v>
      </c>
    </row>
    <row r="163" spans="2:5">
      <c r="B163" s="370"/>
      <c r="C163" s="363" t="s">
        <v>56</v>
      </c>
      <c r="D163" s="363"/>
      <c r="E163" s="12">
        <f>ECSF!D68</f>
        <v>0</v>
      </c>
    </row>
    <row r="164" spans="2:5">
      <c r="B164" s="370"/>
      <c r="C164" s="363" t="s">
        <v>57</v>
      </c>
      <c r="D164" s="363"/>
      <c r="E164" s="12">
        <f>ECSF!D69</f>
        <v>0</v>
      </c>
    </row>
    <row r="165" spans="2:5">
      <c r="B165" s="370"/>
      <c r="C165" s="365" t="s">
        <v>58</v>
      </c>
      <c r="D165" s="365"/>
      <c r="E165" s="11">
        <f>ECSF!D71</f>
        <v>0</v>
      </c>
    </row>
    <row r="166" spans="2:5">
      <c r="B166" s="370"/>
      <c r="C166" s="363" t="s">
        <v>59</v>
      </c>
      <c r="D166" s="363"/>
      <c r="E166" s="12">
        <f>ECSF!D73</f>
        <v>0</v>
      </c>
    </row>
    <row r="167" spans="2:5" ht="15" customHeight="1" thickBot="1">
      <c r="B167" s="371"/>
      <c r="C167" s="363" t="s">
        <v>60</v>
      </c>
      <c r="D167" s="363"/>
      <c r="E167" s="12">
        <f>ECSF!D74</f>
        <v>0</v>
      </c>
    </row>
    <row r="168" spans="2:5">
      <c r="B168" s="370" t="s">
        <v>67</v>
      </c>
      <c r="C168" s="365" t="s">
        <v>5</v>
      </c>
      <c r="D168" s="365"/>
      <c r="E168" s="11">
        <f>ECSF!E9</f>
        <v>810754203.48999894</v>
      </c>
    </row>
    <row r="169" spans="2:5" ht="15" customHeight="1">
      <c r="B169" s="370"/>
      <c r="C169" s="365" t="s">
        <v>7</v>
      </c>
      <c r="D169" s="365"/>
      <c r="E169" s="11">
        <f>ECSF!E11</f>
        <v>25886432.289999999</v>
      </c>
    </row>
    <row r="170" spans="2:5" ht="15" customHeight="1">
      <c r="B170" s="370"/>
      <c r="C170" s="363" t="s">
        <v>9</v>
      </c>
      <c r="D170" s="363"/>
      <c r="E170" s="12">
        <f>ECSF!E13</f>
        <v>0</v>
      </c>
    </row>
    <row r="171" spans="2:5" ht="15" customHeight="1">
      <c r="B171" s="370"/>
      <c r="C171" s="363" t="s">
        <v>11</v>
      </c>
      <c r="D171" s="363"/>
      <c r="E171" s="12">
        <f>ECSF!E14</f>
        <v>10108555.609999999</v>
      </c>
    </row>
    <row r="172" spans="2:5">
      <c r="B172" s="370"/>
      <c r="C172" s="363" t="s">
        <v>13</v>
      </c>
      <c r="D172" s="363"/>
      <c r="E172" s="12">
        <f>ECSF!E15</f>
        <v>15777876.68</v>
      </c>
    </row>
    <row r="173" spans="2:5">
      <c r="B173" s="370"/>
      <c r="C173" s="363" t="s">
        <v>15</v>
      </c>
      <c r="D173" s="363"/>
      <c r="E173" s="12">
        <f>ECSF!E16</f>
        <v>0</v>
      </c>
    </row>
    <row r="174" spans="2:5" ht="15" customHeight="1">
      <c r="B174" s="370"/>
      <c r="C174" s="363" t="s">
        <v>17</v>
      </c>
      <c r="D174" s="363"/>
      <c r="E174" s="12">
        <f>ECSF!E17</f>
        <v>0</v>
      </c>
    </row>
    <row r="175" spans="2:5" ht="15" customHeight="1">
      <c r="B175" s="370"/>
      <c r="C175" s="363" t="s">
        <v>19</v>
      </c>
      <c r="D175" s="363"/>
      <c r="E175" s="12">
        <f>ECSF!E18</f>
        <v>0</v>
      </c>
    </row>
    <row r="176" spans="2:5">
      <c r="B176" s="370"/>
      <c r="C176" s="363" t="s">
        <v>21</v>
      </c>
      <c r="D176" s="363"/>
      <c r="E176" s="12">
        <f>ECSF!E19</f>
        <v>0</v>
      </c>
    </row>
    <row r="177" spans="2:5" ht="15" customHeight="1">
      <c r="B177" s="370"/>
      <c r="C177" s="365" t="s">
        <v>26</v>
      </c>
      <c r="D177" s="365"/>
      <c r="E177" s="11">
        <f>ECSF!E21</f>
        <v>784867771.19999897</v>
      </c>
    </row>
    <row r="178" spans="2:5">
      <c r="B178" s="370"/>
      <c r="C178" s="363" t="s">
        <v>28</v>
      </c>
      <c r="D178" s="363"/>
      <c r="E178" s="12">
        <f>ECSF!E23</f>
        <v>16572159.530000001</v>
      </c>
    </row>
    <row r="179" spans="2:5" ht="15" customHeight="1">
      <c r="B179" s="370"/>
      <c r="C179" s="363" t="s">
        <v>30</v>
      </c>
      <c r="D179" s="363"/>
      <c r="E179" s="12">
        <f>ECSF!E24</f>
        <v>23786150.340000004</v>
      </c>
    </row>
    <row r="180" spans="2:5" ht="15" customHeight="1">
      <c r="B180" s="370"/>
      <c r="C180" s="363" t="s">
        <v>32</v>
      </c>
      <c r="D180" s="363"/>
      <c r="E180" s="12">
        <f>ECSF!E25</f>
        <v>688395841.03999901</v>
      </c>
    </row>
    <row r="181" spans="2:5" ht="15" customHeight="1">
      <c r="B181" s="370"/>
      <c r="C181" s="363" t="s">
        <v>34</v>
      </c>
      <c r="D181" s="363"/>
      <c r="E181" s="12">
        <f>ECSF!E26</f>
        <v>23982135.079999924</v>
      </c>
    </row>
    <row r="182" spans="2:5" ht="15" customHeight="1">
      <c r="B182" s="370"/>
      <c r="C182" s="363" t="s">
        <v>36</v>
      </c>
      <c r="D182" s="363"/>
      <c r="E182" s="12">
        <f>ECSF!E27</f>
        <v>19726278.549999997</v>
      </c>
    </row>
    <row r="183" spans="2:5" ht="15" customHeight="1">
      <c r="B183" s="370"/>
      <c r="C183" s="363" t="s">
        <v>38</v>
      </c>
      <c r="D183" s="363"/>
      <c r="E183" s="12">
        <f>ECSF!E28</f>
        <v>12405206.660000086</v>
      </c>
    </row>
    <row r="184" spans="2:5" ht="15" customHeight="1">
      <c r="B184" s="370"/>
      <c r="C184" s="363" t="s">
        <v>40</v>
      </c>
      <c r="D184" s="363"/>
      <c r="E184" s="12">
        <f>ECSF!E29</f>
        <v>0</v>
      </c>
    </row>
    <row r="185" spans="2:5" ht="15" customHeight="1">
      <c r="B185" s="370"/>
      <c r="C185" s="363" t="s">
        <v>41</v>
      </c>
      <c r="D185" s="363"/>
      <c r="E185" s="12">
        <f>ECSF!E30</f>
        <v>0</v>
      </c>
    </row>
    <row r="186" spans="2:5" ht="15" customHeight="1">
      <c r="B186" s="370"/>
      <c r="C186" s="363" t="s">
        <v>43</v>
      </c>
      <c r="D186" s="363"/>
      <c r="E186" s="12">
        <f>ECSF!E31</f>
        <v>0</v>
      </c>
    </row>
    <row r="187" spans="2:5" ht="15" customHeight="1">
      <c r="B187" s="370"/>
      <c r="C187" s="365" t="s">
        <v>6</v>
      </c>
      <c r="D187" s="365"/>
      <c r="E187" s="11">
        <f>ECSF!E33</f>
        <v>162982434.01000005</v>
      </c>
    </row>
    <row r="188" spans="2:5">
      <c r="B188" s="370"/>
      <c r="C188" s="365" t="s">
        <v>8</v>
      </c>
      <c r="D188" s="365"/>
      <c r="E188" s="11">
        <f>ECSF!E35</f>
        <v>126468714.58999999</v>
      </c>
    </row>
    <row r="189" spans="2:5">
      <c r="B189" s="370"/>
      <c r="C189" s="363" t="s">
        <v>10</v>
      </c>
      <c r="D189" s="363"/>
      <c r="E189" s="12">
        <f>ECSF!E37</f>
        <v>104663790.11999999</v>
      </c>
    </row>
    <row r="190" spans="2:5">
      <c r="B190" s="370"/>
      <c r="C190" s="363" t="s">
        <v>12</v>
      </c>
      <c r="D190" s="363"/>
      <c r="E190" s="12">
        <f>ECSF!E38</f>
        <v>0</v>
      </c>
    </row>
    <row r="191" spans="2:5" ht="15" customHeight="1">
      <c r="B191" s="370"/>
      <c r="C191" s="363" t="s">
        <v>14</v>
      </c>
      <c r="D191" s="363"/>
      <c r="E191" s="12">
        <f>ECSF!E39</f>
        <v>0</v>
      </c>
    </row>
    <row r="192" spans="2:5">
      <c r="B192" s="370"/>
      <c r="C192" s="363" t="s">
        <v>16</v>
      </c>
      <c r="D192" s="363"/>
      <c r="E192" s="12">
        <f>ECSF!E40</f>
        <v>0</v>
      </c>
    </row>
    <row r="193" spans="2:5" ht="15" customHeight="1">
      <c r="B193" s="370"/>
      <c r="C193" s="363" t="s">
        <v>18</v>
      </c>
      <c r="D193" s="363"/>
      <c r="E193" s="12">
        <f>ECSF!E41</f>
        <v>0</v>
      </c>
    </row>
    <row r="194" spans="2:5" ht="15" customHeight="1">
      <c r="B194" s="370"/>
      <c r="C194" s="363" t="s">
        <v>20</v>
      </c>
      <c r="D194" s="363"/>
      <c r="E194" s="12">
        <f>ECSF!E42</f>
        <v>21804924.469999999</v>
      </c>
    </row>
    <row r="195" spans="2:5" ht="15" customHeight="1">
      <c r="B195" s="370"/>
      <c r="C195" s="363" t="s">
        <v>22</v>
      </c>
      <c r="D195" s="363"/>
      <c r="E195" s="12">
        <f>ECSF!E43</f>
        <v>0</v>
      </c>
    </row>
    <row r="196" spans="2:5" ht="15" customHeight="1">
      <c r="B196" s="370"/>
      <c r="C196" s="363" t="s">
        <v>23</v>
      </c>
      <c r="D196" s="363"/>
      <c r="E196" s="12">
        <f>ECSF!E44</f>
        <v>0</v>
      </c>
    </row>
    <row r="197" spans="2:5" ht="15" customHeight="1">
      <c r="B197" s="370"/>
      <c r="C197" s="372" t="s">
        <v>27</v>
      </c>
      <c r="D197" s="372"/>
      <c r="E197" s="11">
        <f>ECSF!E46</f>
        <v>36513719.420000076</v>
      </c>
    </row>
    <row r="198" spans="2:5" ht="15" customHeight="1">
      <c r="B198" s="370"/>
      <c r="C198" s="363" t="s">
        <v>29</v>
      </c>
      <c r="D198" s="363"/>
      <c r="E198" s="12">
        <f>ECSF!E48</f>
        <v>0</v>
      </c>
    </row>
    <row r="199" spans="2:5" ht="15" customHeight="1">
      <c r="B199" s="370"/>
      <c r="C199" s="363" t="s">
        <v>31</v>
      </c>
      <c r="D199" s="363"/>
      <c r="E199" s="12">
        <f>ECSF!E49</f>
        <v>0</v>
      </c>
    </row>
    <row r="200" spans="2:5" ht="15" customHeight="1">
      <c r="B200" s="370"/>
      <c r="C200" s="363" t="s">
        <v>33</v>
      </c>
      <c r="D200" s="363"/>
      <c r="E200" s="12">
        <f>ECSF!E50</f>
        <v>36513719.420000076</v>
      </c>
    </row>
    <row r="201" spans="2:5">
      <c r="B201" s="370"/>
      <c r="C201" s="363" t="s">
        <v>35</v>
      </c>
      <c r="D201" s="363"/>
      <c r="E201" s="12">
        <f>ECSF!E51</f>
        <v>0</v>
      </c>
    </row>
    <row r="202" spans="2:5" ht="15" customHeight="1">
      <c r="B202" s="370"/>
      <c r="C202" s="363" t="s">
        <v>37</v>
      </c>
      <c r="D202" s="363"/>
      <c r="E202" s="12">
        <f>ECSF!E52</f>
        <v>0</v>
      </c>
    </row>
    <row r="203" spans="2:5">
      <c r="B203" s="370"/>
      <c r="C203" s="363" t="s">
        <v>39</v>
      </c>
      <c r="D203" s="363"/>
      <c r="E203" s="12">
        <f>ECSF!E53</f>
        <v>0</v>
      </c>
    </row>
    <row r="204" spans="2:5" ht="15" customHeight="1">
      <c r="B204" s="370"/>
      <c r="C204" s="365" t="s">
        <v>46</v>
      </c>
      <c r="D204" s="365"/>
      <c r="E204" s="11">
        <f>ECSF!E55</f>
        <v>762887505.94999933</v>
      </c>
    </row>
    <row r="205" spans="2:5" ht="15" customHeight="1">
      <c r="B205" s="370"/>
      <c r="C205" s="365" t="s">
        <v>48</v>
      </c>
      <c r="D205" s="365"/>
      <c r="E205" s="11">
        <f>ECSF!E57</f>
        <v>199623321.07000017</v>
      </c>
    </row>
    <row r="206" spans="2:5" ht="15" customHeight="1">
      <c r="B206" s="370"/>
      <c r="C206" s="363" t="s">
        <v>49</v>
      </c>
      <c r="D206" s="363"/>
      <c r="E206" s="12">
        <f>ECSF!E59</f>
        <v>199623321.07000017</v>
      </c>
    </row>
    <row r="207" spans="2:5" ht="15" customHeight="1">
      <c r="B207" s="370"/>
      <c r="C207" s="363" t="s">
        <v>50</v>
      </c>
      <c r="D207" s="363"/>
      <c r="E207" s="12">
        <f>ECSF!E60</f>
        <v>0</v>
      </c>
    </row>
    <row r="208" spans="2:5" ht="15" customHeight="1">
      <c r="B208" s="370"/>
      <c r="C208" s="363" t="s">
        <v>51</v>
      </c>
      <c r="D208" s="363"/>
      <c r="E208" s="12">
        <f>ECSF!E61</f>
        <v>0</v>
      </c>
    </row>
    <row r="209" spans="2:5" ht="15" customHeight="1">
      <c r="B209" s="370"/>
      <c r="C209" s="365" t="s">
        <v>52</v>
      </c>
      <c r="D209" s="365"/>
      <c r="E209" s="11">
        <f>ECSF!E63</f>
        <v>563264184.87999916</v>
      </c>
    </row>
    <row r="210" spans="2:5">
      <c r="B210" s="370"/>
      <c r="C210" s="363" t="s">
        <v>53</v>
      </c>
      <c r="D210" s="363"/>
      <c r="E210" s="12">
        <f>ECSF!E65</f>
        <v>563264184.87999916</v>
      </c>
    </row>
    <row r="211" spans="2:5" ht="15" customHeight="1">
      <c r="B211" s="370"/>
      <c r="C211" s="363" t="s">
        <v>54</v>
      </c>
      <c r="D211" s="363"/>
      <c r="E211" s="12">
        <f>ECSF!E66</f>
        <v>0</v>
      </c>
    </row>
    <row r="212" spans="2:5">
      <c r="B212" s="370"/>
      <c r="C212" s="363" t="s">
        <v>55</v>
      </c>
      <c r="D212" s="363"/>
      <c r="E212" s="12">
        <f>ECSF!E67</f>
        <v>0</v>
      </c>
    </row>
    <row r="213" spans="2:5" ht="15" customHeight="1">
      <c r="B213" s="370"/>
      <c r="C213" s="363" t="s">
        <v>56</v>
      </c>
      <c r="D213" s="363"/>
      <c r="E213" s="12">
        <f>ECSF!E68</f>
        <v>0</v>
      </c>
    </row>
    <row r="214" spans="2:5">
      <c r="B214" s="370"/>
      <c r="C214" s="363" t="s">
        <v>57</v>
      </c>
      <c r="D214" s="363"/>
      <c r="E214" s="12">
        <f>ECSF!E69</f>
        <v>0</v>
      </c>
    </row>
    <row r="215" spans="2:5">
      <c r="B215" s="370"/>
      <c r="C215" s="365" t="s">
        <v>58</v>
      </c>
      <c r="D215" s="365"/>
      <c r="E215" s="11">
        <f>ECSF!E71</f>
        <v>0</v>
      </c>
    </row>
    <row r="216" spans="2:5">
      <c r="B216" s="370"/>
      <c r="C216" s="363" t="s">
        <v>59</v>
      </c>
      <c r="D216" s="363"/>
      <c r="E216" s="12">
        <f>ECSF!E73</f>
        <v>0</v>
      </c>
    </row>
    <row r="217" spans="2:5" ht="15.75" thickBot="1">
      <c r="B217" s="371"/>
      <c r="C217" s="363" t="s">
        <v>60</v>
      </c>
      <c r="D217" s="363"/>
      <c r="E217" s="12">
        <f>ECSF!E74</f>
        <v>0</v>
      </c>
    </row>
    <row r="218" spans="2:5">
      <c r="C218" s="366" t="s">
        <v>74</v>
      </c>
      <c r="D218" s="5" t="s">
        <v>63</v>
      </c>
      <c r="E218" s="15">
        <f>ECSF!B81</f>
        <v>0</v>
      </c>
    </row>
    <row r="219" spans="2:5">
      <c r="C219" s="362"/>
      <c r="D219" s="5" t="s">
        <v>64</v>
      </c>
      <c r="E219" s="15">
        <f>ECSF!B82</f>
        <v>0</v>
      </c>
    </row>
    <row r="220" spans="2:5">
      <c r="C220" s="362" t="s">
        <v>73</v>
      </c>
      <c r="D220" s="5" t="s">
        <v>63</v>
      </c>
      <c r="E220" s="15">
        <f>ECSF!D81</f>
        <v>0</v>
      </c>
    </row>
    <row r="221" spans="2:5">
      <c r="C221" s="362"/>
      <c r="D221" s="5" t="s">
        <v>64</v>
      </c>
      <c r="E221" s="15">
        <f>ECSF!D82</f>
        <v>0</v>
      </c>
    </row>
  </sheetData>
  <sheetProtection password="C4FF" sheet="1" objects="1" scenarios="1"/>
  <mergeCells count="234">
    <mergeCell ref="A7:A23"/>
    <mergeCell ref="A24:A25"/>
    <mergeCell ref="A59:A75"/>
    <mergeCell ref="B59:B65"/>
    <mergeCell ref="C59:D59"/>
    <mergeCell ref="C60:D60"/>
    <mergeCell ref="C61:D61"/>
    <mergeCell ref="C62:D62"/>
    <mergeCell ref="C109:D109"/>
    <mergeCell ref="C58:D58"/>
    <mergeCell ref="B7:B13"/>
    <mergeCell ref="B15:B23"/>
    <mergeCell ref="A26:A42"/>
    <mergeCell ref="B26:B33"/>
    <mergeCell ref="B35:B40"/>
    <mergeCell ref="B43:B56"/>
    <mergeCell ref="C75:D75"/>
    <mergeCell ref="C74:D74"/>
    <mergeCell ref="C14:D14"/>
    <mergeCell ref="C17:D17"/>
    <mergeCell ref="C16:D16"/>
    <mergeCell ref="C36:D36"/>
    <mergeCell ref="C30:D30"/>
    <mergeCell ref="C31:D31"/>
    <mergeCell ref="C6:D6"/>
    <mergeCell ref="C102:D102"/>
    <mergeCell ref="C103:D103"/>
    <mergeCell ref="C104:D104"/>
    <mergeCell ref="C105:D105"/>
    <mergeCell ref="C106:D106"/>
    <mergeCell ref="C107:D107"/>
    <mergeCell ref="C217:D217"/>
    <mergeCell ref="B168:B217"/>
    <mergeCell ref="C169:D169"/>
    <mergeCell ref="C171:D171"/>
    <mergeCell ref="C179:D179"/>
    <mergeCell ref="C181:D181"/>
    <mergeCell ref="C210:D210"/>
    <mergeCell ref="C211:D211"/>
    <mergeCell ref="C191:D191"/>
    <mergeCell ref="C193:D193"/>
    <mergeCell ref="C180:D180"/>
    <mergeCell ref="C182:D182"/>
    <mergeCell ref="C183:D183"/>
    <mergeCell ref="C184:D184"/>
    <mergeCell ref="C185:D185"/>
    <mergeCell ref="C186:D186"/>
    <mergeCell ref="C195:D195"/>
    <mergeCell ref="C201:D201"/>
    <mergeCell ref="C187:D187"/>
    <mergeCell ref="C188:D188"/>
    <mergeCell ref="C189:D189"/>
    <mergeCell ref="C190:D190"/>
    <mergeCell ref="C212:D212"/>
    <mergeCell ref="C214:D214"/>
    <mergeCell ref="C196:D196"/>
    <mergeCell ref="C197:D197"/>
    <mergeCell ref="C198:D198"/>
    <mergeCell ref="C199:D199"/>
    <mergeCell ref="C200:D200"/>
    <mergeCell ref="C216:D216"/>
    <mergeCell ref="C202:D202"/>
    <mergeCell ref="C203:D203"/>
    <mergeCell ref="C205:D205"/>
    <mergeCell ref="C207:D207"/>
    <mergeCell ref="C208:D208"/>
    <mergeCell ref="C209:D209"/>
    <mergeCell ref="C213:D213"/>
    <mergeCell ref="C215:D215"/>
    <mergeCell ref="C204:D204"/>
    <mergeCell ref="C206:D206"/>
    <mergeCell ref="C168:D168"/>
    <mergeCell ref="C170:D170"/>
    <mergeCell ref="C172:D172"/>
    <mergeCell ref="C173:D173"/>
    <mergeCell ref="C174:D174"/>
    <mergeCell ref="C192:D192"/>
    <mergeCell ref="C194:D194"/>
    <mergeCell ref="C175:D175"/>
    <mergeCell ref="C176:D176"/>
    <mergeCell ref="C177:D177"/>
    <mergeCell ref="C178:D178"/>
    <mergeCell ref="C165:D165"/>
    <mergeCell ref="A2:D2"/>
    <mergeCell ref="C156:D156"/>
    <mergeCell ref="C157:D157"/>
    <mergeCell ref="C158:D158"/>
    <mergeCell ref="C159:D159"/>
    <mergeCell ref="C154:D154"/>
    <mergeCell ref="C155:D155"/>
    <mergeCell ref="C124:D124"/>
    <mergeCell ref="C125:D125"/>
    <mergeCell ref="C126:D126"/>
    <mergeCell ref="C127:D127"/>
    <mergeCell ref="C128:D128"/>
    <mergeCell ref="C129:D129"/>
    <mergeCell ref="C136:D136"/>
    <mergeCell ref="C137:D137"/>
    <mergeCell ref="C138:D138"/>
    <mergeCell ref="C139:D139"/>
    <mergeCell ref="C140:D140"/>
    <mergeCell ref="A3:D3"/>
    <mergeCell ref="A4:D4"/>
    <mergeCell ref="A5:D5"/>
    <mergeCell ref="A114:D114"/>
    <mergeCell ref="A115:D115"/>
    <mergeCell ref="C146:D146"/>
    <mergeCell ref="C147:D147"/>
    <mergeCell ref="C142:D142"/>
    <mergeCell ref="C143:D143"/>
    <mergeCell ref="C160:D160"/>
    <mergeCell ref="C161:D161"/>
    <mergeCell ref="C162:D162"/>
    <mergeCell ref="C163:D163"/>
    <mergeCell ref="C164:D164"/>
    <mergeCell ref="C166:D166"/>
    <mergeCell ref="C167:D167"/>
    <mergeCell ref="B118:B167"/>
    <mergeCell ref="C153:D153"/>
    <mergeCell ref="C135:D135"/>
    <mergeCell ref="C130:D130"/>
    <mergeCell ref="C131:D131"/>
    <mergeCell ref="C120:D120"/>
    <mergeCell ref="C121:D121"/>
    <mergeCell ref="C122:D122"/>
    <mergeCell ref="C123:D123"/>
    <mergeCell ref="C132:D132"/>
    <mergeCell ref="C133:D133"/>
    <mergeCell ref="C134:D134"/>
    <mergeCell ref="C118:D118"/>
    <mergeCell ref="C119:D119"/>
    <mergeCell ref="C141:D141"/>
    <mergeCell ref="C148:D148"/>
    <mergeCell ref="C149:D149"/>
    <mergeCell ref="C150:D150"/>
    <mergeCell ref="C151:D151"/>
    <mergeCell ref="C152:D152"/>
    <mergeCell ref="C144:D144"/>
    <mergeCell ref="C145:D145"/>
    <mergeCell ref="A117:D117"/>
    <mergeCell ref="B95:B108"/>
    <mergeCell ref="A76:A77"/>
    <mergeCell ref="C76:D76"/>
    <mergeCell ref="C77:D77"/>
    <mergeCell ref="A78:A94"/>
    <mergeCell ref="B78:B85"/>
    <mergeCell ref="C78:D78"/>
    <mergeCell ref="C79:D79"/>
    <mergeCell ref="C80:D80"/>
    <mergeCell ref="B87:B92"/>
    <mergeCell ref="C93:D93"/>
    <mergeCell ref="C94:D94"/>
    <mergeCell ref="C81:D81"/>
    <mergeCell ref="C82:D82"/>
    <mergeCell ref="C83:D83"/>
    <mergeCell ref="C84:D84"/>
    <mergeCell ref="C85:D85"/>
    <mergeCell ref="C86:D86"/>
    <mergeCell ref="C87:D87"/>
    <mergeCell ref="C88:D88"/>
    <mergeCell ref="C110:C111"/>
    <mergeCell ref="A116:D116"/>
    <mergeCell ref="C108:D108"/>
    <mergeCell ref="C7:D7"/>
    <mergeCell ref="C11:D11"/>
    <mergeCell ref="C63:D63"/>
    <mergeCell ref="C55:D55"/>
    <mergeCell ref="C54:D54"/>
    <mergeCell ref="C12:D12"/>
    <mergeCell ref="C13:D13"/>
    <mergeCell ref="C32:D32"/>
    <mergeCell ref="C33:D33"/>
    <mergeCell ref="C26:D26"/>
    <mergeCell ref="C23:D23"/>
    <mergeCell ref="C43:D43"/>
    <mergeCell ref="C18:D18"/>
    <mergeCell ref="C19:D19"/>
    <mergeCell ref="C20:D20"/>
    <mergeCell ref="C21:D21"/>
    <mergeCell ref="C22:D22"/>
    <mergeCell ref="C56:D56"/>
    <mergeCell ref="C57:D57"/>
    <mergeCell ref="C49:D49"/>
    <mergeCell ref="C64:D64"/>
    <mergeCell ref="C65:D65"/>
    <mergeCell ref="C35:D35"/>
    <mergeCell ref="C50:D50"/>
    <mergeCell ref="C24:D24"/>
    <mergeCell ref="C25:D25"/>
    <mergeCell ref="C39:D39"/>
    <mergeCell ref="C40:D40"/>
    <mergeCell ref="C66:D66"/>
    <mergeCell ref="C51:D51"/>
    <mergeCell ref="C52:D52"/>
    <mergeCell ref="C53:D53"/>
    <mergeCell ref="C91:D91"/>
    <mergeCell ref="C92:D92"/>
    <mergeCell ref="C95:D95"/>
    <mergeCell ref="C96:D96"/>
    <mergeCell ref="C97:D97"/>
    <mergeCell ref="C98:D98"/>
    <mergeCell ref="C99:D99"/>
    <mergeCell ref="C100:D100"/>
    <mergeCell ref="B67:B75"/>
    <mergeCell ref="C67:D67"/>
    <mergeCell ref="C73:D73"/>
    <mergeCell ref="C68:D68"/>
    <mergeCell ref="C69:D69"/>
    <mergeCell ref="C70:D70"/>
    <mergeCell ref="C71:D71"/>
    <mergeCell ref="C220:C221"/>
    <mergeCell ref="C8:D8"/>
    <mergeCell ref="C27:D27"/>
    <mergeCell ref="C9:D9"/>
    <mergeCell ref="C28:D28"/>
    <mergeCell ref="C10:D10"/>
    <mergeCell ref="C29:D29"/>
    <mergeCell ref="C41:D41"/>
    <mergeCell ref="C42:D42"/>
    <mergeCell ref="C15:D15"/>
    <mergeCell ref="C112:C113"/>
    <mergeCell ref="C45:D45"/>
    <mergeCell ref="C46:D46"/>
    <mergeCell ref="C47:D47"/>
    <mergeCell ref="C48:D48"/>
    <mergeCell ref="C34:D34"/>
    <mergeCell ref="C44:D44"/>
    <mergeCell ref="C37:D37"/>
    <mergeCell ref="C72:D72"/>
    <mergeCell ref="C218:C219"/>
    <mergeCell ref="C38:D38"/>
    <mergeCell ref="C101:D101"/>
    <mergeCell ref="C89:D89"/>
    <mergeCell ref="C90:D9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42"/>
  <sheetViews>
    <sheetView zoomScaleNormal="100" workbookViewId="0">
      <selection activeCell="K28" sqref="K28"/>
    </sheetView>
  </sheetViews>
  <sheetFormatPr baseColWidth="10" defaultRowHeight="12"/>
  <cols>
    <col min="1" max="1" width="1.140625" style="105" customWidth="1"/>
    <col min="2" max="2" width="11.7109375" style="105" customWidth="1"/>
    <col min="3" max="3" width="54.42578125" style="105" customWidth="1"/>
    <col min="4" max="4" width="19.140625" style="181" customWidth="1"/>
    <col min="5" max="5" width="19.85546875" style="105" bestFit="1" customWidth="1"/>
    <col min="6" max="6" width="19.5703125" style="105" bestFit="1" customWidth="1"/>
    <col min="7" max="7" width="21.28515625" style="105" customWidth="1"/>
    <col min="8" max="8" width="18.7109375" style="105" customWidth="1"/>
    <col min="9" max="9" width="1.140625" style="105" customWidth="1"/>
    <col min="10" max="10" width="11.42578125" style="16"/>
    <col min="11" max="11" width="15.28515625" style="31" bestFit="1" customWidth="1"/>
    <col min="12" max="13" width="16.85546875" style="16" bestFit="1" customWidth="1"/>
    <col min="14" max="16384" width="11.42578125" style="16"/>
  </cols>
  <sheetData>
    <row r="1" spans="1:14" s="20" customFormat="1" ht="14.25" customHeight="1">
      <c r="A1" s="379"/>
      <c r="B1" s="379"/>
      <c r="C1" s="379"/>
      <c r="D1" s="379"/>
      <c r="E1" s="379"/>
      <c r="F1" s="379"/>
      <c r="G1" s="379"/>
      <c r="H1" s="379"/>
      <c r="I1" s="379"/>
      <c r="J1" s="28"/>
      <c r="K1" s="63"/>
    </row>
    <row r="2" spans="1:14" s="20" customFormat="1" ht="14.1" customHeight="1">
      <c r="A2" s="341" t="s">
        <v>209</v>
      </c>
      <c r="B2" s="341"/>
      <c r="C2" s="341"/>
      <c r="D2" s="341"/>
      <c r="E2" s="341"/>
      <c r="F2" s="341"/>
      <c r="G2" s="341"/>
      <c r="H2" s="341"/>
      <c r="I2" s="341"/>
      <c r="J2" s="16"/>
      <c r="K2" s="31"/>
    </row>
    <row r="3" spans="1:14" s="20" customFormat="1" ht="14.1" customHeight="1">
      <c r="A3" s="342" t="s">
        <v>131</v>
      </c>
      <c r="B3" s="342"/>
      <c r="C3" s="342"/>
      <c r="D3" s="342"/>
      <c r="E3" s="342"/>
      <c r="F3" s="342"/>
      <c r="G3" s="342"/>
      <c r="H3" s="342"/>
      <c r="I3" s="342"/>
      <c r="J3" s="16"/>
      <c r="K3" s="31"/>
    </row>
    <row r="4" spans="1:14" s="20" customFormat="1" ht="14.1" customHeight="1">
      <c r="A4" s="342" t="s">
        <v>243</v>
      </c>
      <c r="B4" s="342"/>
      <c r="C4" s="342"/>
      <c r="D4" s="342"/>
      <c r="E4" s="342"/>
      <c r="F4" s="342"/>
      <c r="G4" s="342"/>
      <c r="H4" s="342"/>
      <c r="I4" s="342"/>
      <c r="J4" s="16"/>
      <c r="K4" s="31"/>
    </row>
    <row r="5" spans="1:14" s="20" customFormat="1" ht="17.25" customHeight="1">
      <c r="A5" s="380" t="s">
        <v>224</v>
      </c>
      <c r="B5" s="380"/>
      <c r="C5" s="380"/>
      <c r="D5" s="380"/>
      <c r="E5" s="380"/>
      <c r="F5" s="380"/>
      <c r="G5" s="380"/>
      <c r="H5" s="380"/>
      <c r="I5" s="380"/>
      <c r="K5" s="26"/>
    </row>
    <row r="6" spans="1:14" s="29" customFormat="1" ht="25.5">
      <c r="A6" s="304"/>
      <c r="B6" s="381" t="s">
        <v>75</v>
      </c>
      <c r="C6" s="381"/>
      <c r="D6" s="305" t="s">
        <v>132</v>
      </c>
      <c r="E6" s="305" t="s">
        <v>133</v>
      </c>
      <c r="F6" s="306" t="s">
        <v>211</v>
      </c>
      <c r="G6" s="306" t="s">
        <v>134</v>
      </c>
      <c r="H6" s="306" t="s">
        <v>212</v>
      </c>
      <c r="I6" s="307"/>
      <c r="K6" s="64"/>
    </row>
    <row r="7" spans="1:14" s="29" customFormat="1" ht="12.75">
      <c r="A7" s="308"/>
      <c r="B7" s="382"/>
      <c r="C7" s="382"/>
      <c r="D7" s="309">
        <v>1</v>
      </c>
      <c r="E7" s="309">
        <v>2</v>
      </c>
      <c r="F7" s="310">
        <v>3</v>
      </c>
      <c r="G7" s="310" t="s">
        <v>135</v>
      </c>
      <c r="H7" s="310" t="s">
        <v>136</v>
      </c>
      <c r="I7" s="311"/>
      <c r="K7" s="64"/>
    </row>
    <row r="8" spans="1:14" s="20" customFormat="1" ht="3" customHeight="1">
      <c r="A8" s="383"/>
      <c r="B8" s="384"/>
      <c r="C8" s="384"/>
      <c r="D8" s="384"/>
      <c r="E8" s="384"/>
      <c r="F8" s="384"/>
      <c r="G8" s="384"/>
      <c r="H8" s="384"/>
      <c r="I8" s="385"/>
      <c r="K8" s="26"/>
    </row>
    <row r="9" spans="1:14" s="20" customFormat="1" ht="3" customHeight="1">
      <c r="A9" s="386"/>
      <c r="B9" s="387"/>
      <c r="C9" s="387"/>
      <c r="D9" s="387"/>
      <c r="E9" s="387"/>
      <c r="F9" s="387"/>
      <c r="G9" s="387"/>
      <c r="H9" s="387"/>
      <c r="I9" s="388"/>
      <c r="J9" s="16"/>
      <c r="K9" s="31"/>
    </row>
    <row r="10" spans="1:14" s="20" customFormat="1" ht="12.75">
      <c r="A10" s="127"/>
      <c r="B10" s="389" t="s">
        <v>5</v>
      </c>
      <c r="C10" s="389"/>
      <c r="D10" s="167">
        <f>+D12+D22</f>
        <v>15517610641.990002</v>
      </c>
      <c r="E10" s="167">
        <f>+E12+E22</f>
        <v>663508245591.39001</v>
      </c>
      <c r="F10" s="167">
        <f>+F12+F22</f>
        <v>662876840432.43994</v>
      </c>
      <c r="G10" s="167">
        <f>+G12+G22</f>
        <v>16149015800.940041</v>
      </c>
      <c r="H10" s="167">
        <f>+H12+H22</f>
        <v>631405158.95003986</v>
      </c>
      <c r="I10" s="168"/>
      <c r="J10" s="16"/>
      <c r="K10" s="31"/>
    </row>
    <row r="11" spans="1:14" s="20" customFormat="1" ht="5.0999999999999996" customHeight="1">
      <c r="A11" s="127"/>
      <c r="B11" s="169"/>
      <c r="C11" s="169"/>
      <c r="D11" s="167"/>
      <c r="E11" s="167"/>
      <c r="F11" s="167"/>
      <c r="G11" s="167"/>
      <c r="H11" s="167"/>
      <c r="I11" s="168"/>
      <c r="J11" s="16"/>
      <c r="K11" s="31"/>
    </row>
    <row r="12" spans="1:14" s="20" customFormat="1" ht="12.75">
      <c r="A12" s="170"/>
      <c r="B12" s="354" t="s">
        <v>7</v>
      </c>
      <c r="C12" s="354"/>
      <c r="D12" s="171">
        <f>SUM(D14:D20)</f>
        <v>1800563418.29</v>
      </c>
      <c r="E12" s="171">
        <f>SUM(E14:E20)</f>
        <v>660930863802.84998</v>
      </c>
      <c r="F12" s="171">
        <f>SUM(F14:F20)</f>
        <v>661084326415.09998</v>
      </c>
      <c r="G12" s="171">
        <f>D12+E12-F12</f>
        <v>1647100806.0400391</v>
      </c>
      <c r="H12" s="171">
        <f>G12-D12</f>
        <v>-153462612.2499609</v>
      </c>
      <c r="I12" s="172"/>
      <c r="J12" s="16"/>
      <c r="K12" s="31"/>
    </row>
    <row r="13" spans="1:14" s="20" customFormat="1" ht="5.0999999999999996" customHeight="1">
      <c r="A13" s="116"/>
      <c r="B13" s="148"/>
      <c r="C13" s="148"/>
      <c r="D13" s="147"/>
      <c r="E13" s="147"/>
      <c r="F13" s="147"/>
      <c r="G13" s="147"/>
      <c r="H13" s="147"/>
      <c r="I13" s="173"/>
      <c r="J13" s="16"/>
      <c r="K13" s="31"/>
    </row>
    <row r="14" spans="1:14" s="20" customFormat="1" ht="19.5" customHeight="1">
      <c r="A14" s="116"/>
      <c r="B14" s="374" t="s">
        <v>9</v>
      </c>
      <c r="C14" s="374"/>
      <c r="D14" s="84">
        <f>+ESF!E14</f>
        <v>1699789253.28</v>
      </c>
      <c r="E14" s="84">
        <v>642741747383.16003</v>
      </c>
      <c r="F14" s="84">
        <v>642921096427.69995</v>
      </c>
      <c r="G14" s="117">
        <f t="shared" ref="G14:G20" si="0">D14+E14-F14</f>
        <v>1520440208.7401123</v>
      </c>
      <c r="H14" s="117">
        <f>G14-D14</f>
        <v>-179349044.53988767</v>
      </c>
      <c r="I14" s="173"/>
      <c r="J14" s="37"/>
      <c r="K14" s="65"/>
      <c r="L14" s="33"/>
      <c r="M14" s="33"/>
    </row>
    <row r="15" spans="1:14" s="20" customFormat="1" ht="19.5" customHeight="1">
      <c r="A15" s="116"/>
      <c r="B15" s="374" t="s">
        <v>11</v>
      </c>
      <c r="C15" s="374"/>
      <c r="D15" s="84">
        <f>+ESF!E15</f>
        <v>46160839.640000001</v>
      </c>
      <c r="E15" s="84">
        <v>18114708127.490002</v>
      </c>
      <c r="F15" s="84">
        <v>18104599571.880001</v>
      </c>
      <c r="G15" s="117">
        <f t="shared" si="0"/>
        <v>56269395.25</v>
      </c>
      <c r="H15" s="117">
        <f t="shared" ref="H15:H20" si="1">G15-D15</f>
        <v>10108555.609999999</v>
      </c>
      <c r="I15" s="173"/>
      <c r="J15" s="16"/>
      <c r="K15" s="65"/>
      <c r="L15" s="44"/>
      <c r="M15" s="35"/>
      <c r="N15" s="41"/>
    </row>
    <row r="16" spans="1:14" s="20" customFormat="1" ht="19.5" customHeight="1">
      <c r="A16" s="116"/>
      <c r="B16" s="374" t="s">
        <v>13</v>
      </c>
      <c r="C16" s="374"/>
      <c r="D16" s="84">
        <f>+ESF!E16</f>
        <v>54244580.369999997</v>
      </c>
      <c r="E16" s="84">
        <v>74408292.200000003</v>
      </c>
      <c r="F16" s="84">
        <v>58630415.520000003</v>
      </c>
      <c r="G16" s="117">
        <f t="shared" si="0"/>
        <v>70022457.049999982</v>
      </c>
      <c r="H16" s="117">
        <f t="shared" si="1"/>
        <v>15777876.679999985</v>
      </c>
      <c r="I16" s="173"/>
      <c r="J16" s="16"/>
      <c r="K16" s="65"/>
    </row>
    <row r="17" spans="1:11" s="20" customFormat="1" ht="19.5" customHeight="1">
      <c r="A17" s="116"/>
      <c r="B17" s="374" t="s">
        <v>15</v>
      </c>
      <c r="C17" s="374"/>
      <c r="D17" s="84">
        <f>+ESF!E17</f>
        <v>0</v>
      </c>
      <c r="E17" s="84">
        <v>0</v>
      </c>
      <c r="F17" s="84">
        <v>0</v>
      </c>
      <c r="G17" s="117">
        <f t="shared" si="0"/>
        <v>0</v>
      </c>
      <c r="H17" s="117">
        <f t="shared" si="1"/>
        <v>0</v>
      </c>
      <c r="I17" s="173"/>
      <c r="J17" s="16"/>
      <c r="K17" s="65"/>
    </row>
    <row r="18" spans="1:11" s="20" customFormat="1" ht="19.5" customHeight="1">
      <c r="A18" s="116"/>
      <c r="B18" s="374" t="s">
        <v>17</v>
      </c>
      <c r="C18" s="374"/>
      <c r="D18" s="84">
        <f>+ESF!E18</f>
        <v>0</v>
      </c>
      <c r="E18" s="84">
        <v>0</v>
      </c>
      <c r="F18" s="84">
        <v>0</v>
      </c>
      <c r="G18" s="117">
        <f t="shared" si="0"/>
        <v>0</v>
      </c>
      <c r="H18" s="117">
        <f t="shared" si="1"/>
        <v>0</v>
      </c>
      <c r="I18" s="173"/>
      <c r="J18" s="16"/>
      <c r="K18" s="65"/>
    </row>
    <row r="19" spans="1:11" s="20" customFormat="1" ht="19.5" customHeight="1">
      <c r="A19" s="116"/>
      <c r="B19" s="374" t="s">
        <v>19</v>
      </c>
      <c r="C19" s="374"/>
      <c r="D19" s="84">
        <f>+ESF!E19</f>
        <v>0</v>
      </c>
      <c r="E19" s="84">
        <v>0</v>
      </c>
      <c r="F19" s="84">
        <v>0</v>
      </c>
      <c r="G19" s="117">
        <f t="shared" si="0"/>
        <v>0</v>
      </c>
      <c r="H19" s="117">
        <f t="shared" si="1"/>
        <v>0</v>
      </c>
      <c r="I19" s="173"/>
      <c r="J19" s="16"/>
      <c r="K19" s="65"/>
    </row>
    <row r="20" spans="1:11" ht="19.5" customHeight="1">
      <c r="A20" s="116"/>
      <c r="B20" s="374" t="s">
        <v>21</v>
      </c>
      <c r="C20" s="374"/>
      <c r="D20" s="84">
        <f>+ESF!E20</f>
        <v>368745</v>
      </c>
      <c r="E20" s="84">
        <v>0</v>
      </c>
      <c r="F20" s="84">
        <v>0</v>
      </c>
      <c r="G20" s="117">
        <f t="shared" si="0"/>
        <v>368745</v>
      </c>
      <c r="H20" s="117">
        <f t="shared" si="1"/>
        <v>0</v>
      </c>
      <c r="I20" s="173"/>
      <c r="K20" s="65"/>
    </row>
    <row r="21" spans="1:11">
      <c r="A21" s="116"/>
      <c r="B21" s="174"/>
      <c r="C21" s="174"/>
      <c r="D21" s="175"/>
      <c r="E21" s="175"/>
      <c r="F21" s="175"/>
      <c r="G21" s="175"/>
      <c r="H21" s="175"/>
      <c r="I21" s="173"/>
      <c r="K21" s="66"/>
    </row>
    <row r="22" spans="1:11" ht="12.75">
      <c r="A22" s="170"/>
      <c r="B22" s="354" t="s">
        <v>26</v>
      </c>
      <c r="C22" s="354"/>
      <c r="D22" s="171">
        <f>SUM(D24:D32)</f>
        <v>13717047223.700001</v>
      </c>
      <c r="E22" s="171">
        <f>SUM(E24:E32)</f>
        <v>2577381788.54</v>
      </c>
      <c r="F22" s="171">
        <f>SUM(F24:F32)</f>
        <v>1792514017.3399999</v>
      </c>
      <c r="G22" s="171">
        <f>D22+E22-F22</f>
        <v>14501914994.900002</v>
      </c>
      <c r="H22" s="171">
        <f>G22-D22</f>
        <v>784867771.20000076</v>
      </c>
      <c r="I22" s="172"/>
      <c r="K22" s="66"/>
    </row>
    <row r="23" spans="1:11" ht="5.0999999999999996" customHeight="1">
      <c r="A23" s="116"/>
      <c r="B23" s="148"/>
      <c r="C23" s="174"/>
      <c r="D23" s="147"/>
      <c r="E23" s="147"/>
      <c r="F23" s="147"/>
      <c r="G23" s="147"/>
      <c r="H23" s="147"/>
      <c r="I23" s="173"/>
      <c r="K23" s="66"/>
    </row>
    <row r="24" spans="1:11" ht="19.5" customHeight="1">
      <c r="A24" s="116"/>
      <c r="B24" s="374" t="s">
        <v>28</v>
      </c>
      <c r="C24" s="374"/>
      <c r="D24" s="84">
        <f>+ESF!E27</f>
        <v>79852088.120000005</v>
      </c>
      <c r="E24" s="84">
        <v>80113533.620000005</v>
      </c>
      <c r="F24" s="84">
        <v>63541374.090000004</v>
      </c>
      <c r="G24" s="117">
        <f>D24+E24-F24</f>
        <v>96424247.650000006</v>
      </c>
      <c r="H24" s="117">
        <f>G24-D24</f>
        <v>16572159.530000001</v>
      </c>
      <c r="I24" s="173"/>
      <c r="K24" s="65"/>
    </row>
    <row r="25" spans="1:11" ht="19.5" customHeight="1">
      <c r="A25" s="116"/>
      <c r="B25" s="374" t="s">
        <v>30</v>
      </c>
      <c r="C25" s="374"/>
      <c r="D25" s="84">
        <f>+ESF!E28</f>
        <v>150105643.19999999</v>
      </c>
      <c r="E25" s="84">
        <v>1226240529.0799999</v>
      </c>
      <c r="F25" s="84">
        <v>1202454378.74</v>
      </c>
      <c r="G25" s="117">
        <f t="shared" ref="G25:G32" si="2">D25+E25-F25</f>
        <v>173891793.53999996</v>
      </c>
      <c r="H25" s="117">
        <f t="shared" ref="H25:H32" si="3">G25-D25</f>
        <v>23786150.339999974</v>
      </c>
      <c r="I25" s="173"/>
      <c r="K25" s="65"/>
    </row>
    <row r="26" spans="1:11" ht="19.5" customHeight="1">
      <c r="A26" s="116"/>
      <c r="B26" s="374" t="s">
        <v>32</v>
      </c>
      <c r="C26" s="374"/>
      <c r="D26" s="84">
        <f>+ESF!E29</f>
        <v>13032210788.34</v>
      </c>
      <c r="E26" s="84">
        <v>984657980.73000002</v>
      </c>
      <c r="F26" s="84">
        <v>296262139.69</v>
      </c>
      <c r="G26" s="117">
        <f t="shared" si="2"/>
        <v>13720606629.379999</v>
      </c>
      <c r="H26" s="117">
        <f t="shared" si="3"/>
        <v>688395841.03999901</v>
      </c>
      <c r="I26" s="173"/>
      <c r="K26" s="65"/>
    </row>
    <row r="27" spans="1:11" ht="19.5" customHeight="1">
      <c r="A27" s="116"/>
      <c r="B27" s="374" t="s">
        <v>137</v>
      </c>
      <c r="C27" s="374"/>
      <c r="D27" s="84">
        <f>+ESF!E30</f>
        <v>1618217133.78</v>
      </c>
      <c r="E27" s="84">
        <v>159115379.65000001</v>
      </c>
      <c r="F27" s="84">
        <v>135133244.56999999</v>
      </c>
      <c r="G27" s="117">
        <f t="shared" si="2"/>
        <v>1642199268.8600001</v>
      </c>
      <c r="H27" s="117">
        <f t="shared" si="3"/>
        <v>23982135.080000162</v>
      </c>
      <c r="I27" s="173"/>
      <c r="K27" s="65"/>
    </row>
    <row r="28" spans="1:11" ht="19.5" customHeight="1">
      <c r="A28" s="116"/>
      <c r="B28" s="374" t="s">
        <v>36</v>
      </c>
      <c r="C28" s="374"/>
      <c r="D28" s="84">
        <f>+ESF!E31</f>
        <v>61730276.909999996</v>
      </c>
      <c r="E28" s="84">
        <v>23901197.809999999</v>
      </c>
      <c r="F28" s="84">
        <v>4174919.26</v>
      </c>
      <c r="G28" s="117">
        <f t="shared" si="2"/>
        <v>81456555.459999993</v>
      </c>
      <c r="H28" s="117">
        <f t="shared" si="3"/>
        <v>19726278.549999997</v>
      </c>
      <c r="I28" s="173"/>
      <c r="K28" s="65"/>
    </row>
    <row r="29" spans="1:11" ht="19.5" customHeight="1">
      <c r="A29" s="116"/>
      <c r="B29" s="374" t="s">
        <v>38</v>
      </c>
      <c r="C29" s="374"/>
      <c r="D29" s="84">
        <f>+ESF!E32</f>
        <v>-1225068706.6500001</v>
      </c>
      <c r="E29" s="84">
        <v>103353167.65000001</v>
      </c>
      <c r="F29" s="84">
        <v>90947960.989999995</v>
      </c>
      <c r="G29" s="117">
        <f t="shared" si="2"/>
        <v>-1212663499.99</v>
      </c>
      <c r="H29" s="117">
        <f t="shared" si="3"/>
        <v>12405206.660000086</v>
      </c>
      <c r="I29" s="173"/>
      <c r="K29" s="65"/>
    </row>
    <row r="30" spans="1:11" ht="19.5" customHeight="1">
      <c r="A30" s="116"/>
      <c r="B30" s="374" t="s">
        <v>40</v>
      </c>
      <c r="C30" s="374"/>
      <c r="D30" s="84">
        <f>+ESF!E33</f>
        <v>0</v>
      </c>
      <c r="E30" s="84">
        <v>0</v>
      </c>
      <c r="F30" s="84">
        <v>0</v>
      </c>
      <c r="G30" s="117">
        <f t="shared" si="2"/>
        <v>0</v>
      </c>
      <c r="H30" s="117">
        <f t="shared" si="3"/>
        <v>0</v>
      </c>
      <c r="I30" s="173"/>
      <c r="K30" s="65"/>
    </row>
    <row r="31" spans="1:11" ht="19.5" customHeight="1">
      <c r="A31" s="116"/>
      <c r="B31" s="374" t="s">
        <v>41</v>
      </c>
      <c r="C31" s="374"/>
      <c r="D31" s="84">
        <f>+ESF!E34</f>
        <v>0</v>
      </c>
      <c r="E31" s="84">
        <v>0</v>
      </c>
      <c r="F31" s="84">
        <v>0</v>
      </c>
      <c r="G31" s="117">
        <f t="shared" si="2"/>
        <v>0</v>
      </c>
      <c r="H31" s="117">
        <f t="shared" si="3"/>
        <v>0</v>
      </c>
      <c r="I31" s="173"/>
      <c r="K31" s="65"/>
    </row>
    <row r="32" spans="1:11" ht="19.5" customHeight="1">
      <c r="A32" s="116"/>
      <c r="B32" s="374" t="s">
        <v>43</v>
      </c>
      <c r="C32" s="374"/>
      <c r="D32" s="84">
        <f>+ESF!E35</f>
        <v>0</v>
      </c>
      <c r="E32" s="84">
        <v>0</v>
      </c>
      <c r="F32" s="84">
        <v>0</v>
      </c>
      <c r="G32" s="117">
        <f t="shared" si="2"/>
        <v>0</v>
      </c>
      <c r="H32" s="117">
        <f t="shared" si="3"/>
        <v>0</v>
      </c>
      <c r="I32" s="173"/>
      <c r="K32" s="65"/>
    </row>
    <row r="33" spans="1:17">
      <c r="A33" s="116"/>
      <c r="B33" s="176"/>
      <c r="C33" s="176"/>
      <c r="D33" s="177"/>
      <c r="E33" s="178"/>
      <c r="F33" s="178"/>
      <c r="G33" s="178"/>
      <c r="H33" s="178"/>
      <c r="I33" s="80"/>
    </row>
    <row r="34" spans="1:17" ht="6" customHeight="1">
      <c r="A34" s="375"/>
      <c r="B34" s="376"/>
      <c r="C34" s="376"/>
      <c r="D34" s="376"/>
      <c r="E34" s="376"/>
      <c r="F34" s="376"/>
      <c r="G34" s="376"/>
      <c r="H34" s="376"/>
      <c r="I34" s="377"/>
    </row>
    <row r="35" spans="1:17" ht="6" customHeight="1">
      <c r="A35" s="179"/>
      <c r="B35" s="162"/>
      <c r="C35" s="180"/>
      <c r="E35" s="179"/>
      <c r="F35" s="179"/>
      <c r="G35" s="179"/>
      <c r="H35" s="179"/>
      <c r="I35" s="179"/>
    </row>
    <row r="36" spans="1:17" ht="15" customHeight="1">
      <c r="A36" s="102"/>
      <c r="B36" s="328" t="s">
        <v>210</v>
      </c>
      <c r="C36" s="328"/>
      <c r="D36" s="328"/>
      <c r="E36" s="328"/>
      <c r="F36" s="328"/>
      <c r="G36" s="328"/>
      <c r="H36" s="328"/>
      <c r="I36" s="94"/>
      <c r="J36" s="24"/>
      <c r="K36" s="26"/>
      <c r="L36" s="20"/>
      <c r="M36" s="20"/>
      <c r="N36" s="20"/>
      <c r="O36" s="20"/>
      <c r="P36" s="20"/>
      <c r="Q36" s="20"/>
    </row>
    <row r="37" spans="1:17" ht="9.75" customHeight="1">
      <c r="A37" s="102"/>
      <c r="B37" s="94"/>
      <c r="C37" s="103"/>
      <c r="D37" s="104"/>
      <c r="E37" s="104"/>
      <c r="F37" s="102"/>
      <c r="G37" s="136"/>
      <c r="H37" s="103"/>
      <c r="I37" s="104"/>
      <c r="J37" s="27"/>
      <c r="K37" s="26"/>
      <c r="L37" s="20"/>
      <c r="M37" s="20"/>
      <c r="N37" s="20"/>
      <c r="O37" s="20"/>
      <c r="P37" s="20"/>
      <c r="Q37" s="20"/>
    </row>
    <row r="38" spans="1:17" ht="49.5" customHeight="1">
      <c r="A38" s="102"/>
      <c r="B38" s="378"/>
      <c r="C38" s="378"/>
      <c r="D38" s="104"/>
      <c r="E38" s="334"/>
      <c r="F38" s="334"/>
      <c r="G38" s="334"/>
      <c r="H38" s="334"/>
      <c r="I38" s="104"/>
      <c r="J38" s="27"/>
      <c r="K38" s="26"/>
      <c r="L38" s="20"/>
      <c r="M38" s="20"/>
      <c r="N38" s="20"/>
      <c r="O38" s="20"/>
      <c r="P38" s="20"/>
      <c r="Q38" s="20"/>
    </row>
    <row r="39" spans="1:17" ht="14.1" customHeight="1">
      <c r="A39" s="102"/>
      <c r="B39" s="334"/>
      <c r="C39" s="334"/>
      <c r="D39" s="182"/>
      <c r="E39" s="334"/>
      <c r="F39" s="334"/>
      <c r="G39" s="334"/>
      <c r="H39" s="334"/>
      <c r="I39" s="119"/>
      <c r="J39" s="20"/>
      <c r="P39" s="20"/>
      <c r="Q39" s="20"/>
    </row>
    <row r="40" spans="1:17" ht="14.1" customHeight="1">
      <c r="A40" s="102"/>
      <c r="B40" s="329"/>
      <c r="C40" s="329"/>
      <c r="D40" s="125"/>
      <c r="E40" s="329"/>
      <c r="F40" s="329"/>
      <c r="G40" s="329"/>
      <c r="H40" s="329"/>
      <c r="I40" s="119"/>
      <c r="J40" s="20"/>
      <c r="P40" s="20"/>
      <c r="Q40" s="20"/>
    </row>
    <row r="41" spans="1:17">
      <c r="B41" s="102"/>
      <c r="C41" s="102"/>
      <c r="D41" s="183"/>
      <c r="E41" s="102"/>
      <c r="F41" s="102"/>
      <c r="G41" s="102"/>
    </row>
    <row r="42" spans="1:17">
      <c r="B42" s="102"/>
      <c r="C42" s="102"/>
      <c r="D42" s="183"/>
      <c r="E42" s="102"/>
      <c r="F42" s="102"/>
      <c r="G42" s="102"/>
    </row>
  </sheetData>
  <sheetProtection formatCells="0" selectLockedCells="1"/>
  <mergeCells count="35">
    <mergeCell ref="A4:I4"/>
    <mergeCell ref="A1:I1"/>
    <mergeCell ref="A2:I2"/>
    <mergeCell ref="A3:I3"/>
    <mergeCell ref="B27:C27"/>
    <mergeCell ref="B16:C16"/>
    <mergeCell ref="A5:I5"/>
    <mergeCell ref="B6:C7"/>
    <mergeCell ref="A8:I8"/>
    <mergeCell ref="A9:I9"/>
    <mergeCell ref="B10:C10"/>
    <mergeCell ref="B12:C12"/>
    <mergeCell ref="B14:C14"/>
    <mergeCell ref="B15:C15"/>
    <mergeCell ref="B20:C20"/>
    <mergeCell ref="B22:C22"/>
    <mergeCell ref="E39:H39"/>
    <mergeCell ref="B40:C40"/>
    <mergeCell ref="E40:H40"/>
    <mergeCell ref="B31:C31"/>
    <mergeCell ref="B32:C32"/>
    <mergeCell ref="A34:I34"/>
    <mergeCell ref="B36:H36"/>
    <mergeCell ref="B38:C38"/>
    <mergeCell ref="E38:H38"/>
    <mergeCell ref="B30:C30"/>
    <mergeCell ref="B17:C17"/>
    <mergeCell ref="B18:C18"/>
    <mergeCell ref="B19:C19"/>
    <mergeCell ref="B39:C39"/>
    <mergeCell ref="B24:C24"/>
    <mergeCell ref="B25:C25"/>
    <mergeCell ref="B26:C26"/>
    <mergeCell ref="B28:C28"/>
    <mergeCell ref="B29:C29"/>
  </mergeCells>
  <printOptions verticalCentered="1"/>
  <pageMargins left="0.78740157480314965" right="0.59055118110236227" top="0.78740157480314965" bottom="0.59055118110236227" header="0" footer="0"/>
  <pageSetup scale="73" orientation="landscape" r:id="rId1"/>
  <ignoredErrors>
    <ignoredError sqref="D14:D32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47"/>
  <sheetViews>
    <sheetView topLeftCell="A4" zoomScaleNormal="100" workbookViewId="0">
      <selection activeCell="H38" sqref="H38:I38"/>
    </sheetView>
  </sheetViews>
  <sheetFormatPr baseColWidth="10" defaultRowHeight="12"/>
  <cols>
    <col min="1" max="1" width="4.85546875" style="216" customWidth="1"/>
    <col min="2" max="2" width="14.5703125" style="216" customWidth="1"/>
    <col min="3" max="3" width="18.85546875" style="216" customWidth="1"/>
    <col min="4" max="4" width="21.85546875" style="216" customWidth="1"/>
    <col min="5" max="5" width="3.42578125" style="216" customWidth="1"/>
    <col min="6" max="6" width="22.28515625" style="216" customWidth="1"/>
    <col min="7" max="7" width="29.7109375" style="216" customWidth="1"/>
    <col min="8" max="8" width="20.7109375" style="216" customWidth="1"/>
    <col min="9" max="9" width="20.85546875" style="216" customWidth="1"/>
    <col min="10" max="10" width="2.5703125" style="216" customWidth="1"/>
    <col min="11" max="12" width="11.42578125" style="18"/>
    <col min="13" max="13" width="15.28515625" style="18" bestFit="1" customWidth="1"/>
    <col min="14" max="14" width="14.7109375" style="18" bestFit="1" customWidth="1"/>
    <col min="15" max="16384" width="11.42578125" style="18"/>
  </cols>
  <sheetData>
    <row r="1" spans="1:10" ht="15.75" customHeight="1">
      <c r="A1" s="390"/>
      <c r="B1" s="390"/>
      <c r="C1" s="390"/>
      <c r="D1" s="390"/>
      <c r="E1" s="390"/>
      <c r="F1" s="390"/>
      <c r="G1" s="390"/>
      <c r="H1" s="390"/>
      <c r="I1" s="390"/>
      <c r="J1" s="390"/>
    </row>
    <row r="2" spans="1:10" ht="14.1" customHeight="1">
      <c r="A2" s="407" t="s">
        <v>209</v>
      </c>
      <c r="B2" s="407"/>
      <c r="C2" s="407"/>
      <c r="D2" s="407"/>
      <c r="E2" s="407"/>
      <c r="F2" s="407"/>
      <c r="G2" s="407"/>
      <c r="H2" s="407"/>
      <c r="I2" s="407"/>
      <c r="J2" s="407"/>
    </row>
    <row r="3" spans="1:10" ht="14.1" customHeight="1">
      <c r="A3" s="408" t="s">
        <v>138</v>
      </c>
      <c r="B3" s="408"/>
      <c r="C3" s="408"/>
      <c r="D3" s="408"/>
      <c r="E3" s="408"/>
      <c r="F3" s="408"/>
      <c r="G3" s="408"/>
      <c r="H3" s="408"/>
      <c r="I3" s="408"/>
      <c r="J3" s="408"/>
    </row>
    <row r="4" spans="1:10" ht="14.1" customHeight="1">
      <c r="A4" s="408" t="s">
        <v>244</v>
      </c>
      <c r="B4" s="408"/>
      <c r="C4" s="408"/>
      <c r="D4" s="408"/>
      <c r="E4" s="408"/>
      <c r="F4" s="408"/>
      <c r="G4" s="408"/>
      <c r="H4" s="408"/>
      <c r="I4" s="408"/>
      <c r="J4" s="408"/>
    </row>
    <row r="5" spans="1:10" ht="20.25" customHeight="1">
      <c r="A5" s="312"/>
      <c r="B5" s="403" t="s">
        <v>224</v>
      </c>
      <c r="C5" s="403"/>
      <c r="D5" s="403"/>
      <c r="E5" s="403"/>
      <c r="F5" s="403"/>
      <c r="G5" s="403"/>
      <c r="H5" s="403"/>
      <c r="I5" s="403"/>
      <c r="J5" s="403"/>
    </row>
    <row r="6" spans="1:10" ht="30" customHeight="1">
      <c r="A6" s="313"/>
      <c r="B6" s="404" t="s">
        <v>139</v>
      </c>
      <c r="C6" s="404"/>
      <c r="D6" s="404"/>
      <c r="E6" s="314"/>
      <c r="F6" s="315" t="s">
        <v>140</v>
      </c>
      <c r="G6" s="315" t="s">
        <v>141</v>
      </c>
      <c r="H6" s="314" t="s">
        <v>213</v>
      </c>
      <c r="I6" s="314" t="s">
        <v>214</v>
      </c>
      <c r="J6" s="316"/>
    </row>
    <row r="7" spans="1:10" ht="3" customHeight="1">
      <c r="A7" s="184"/>
      <c r="B7" s="405"/>
      <c r="C7" s="405"/>
      <c r="D7" s="405"/>
      <c r="E7" s="405"/>
      <c r="F7" s="405"/>
      <c r="G7" s="405"/>
      <c r="H7" s="405"/>
      <c r="I7" s="405"/>
      <c r="J7" s="406"/>
    </row>
    <row r="8" spans="1:10" ht="9.9499999999999993" customHeight="1">
      <c r="A8" s="185"/>
      <c r="B8" s="401"/>
      <c r="C8" s="401"/>
      <c r="D8" s="401"/>
      <c r="E8" s="401"/>
      <c r="F8" s="401"/>
      <c r="G8" s="401"/>
      <c r="H8" s="401"/>
      <c r="I8" s="401"/>
      <c r="J8" s="402"/>
    </row>
    <row r="9" spans="1:10" ht="12.75">
      <c r="A9" s="185"/>
      <c r="B9" s="399" t="s">
        <v>142</v>
      </c>
      <c r="C9" s="399"/>
      <c r="D9" s="399"/>
      <c r="E9" s="186"/>
      <c r="F9" s="186"/>
      <c r="G9" s="186"/>
      <c r="H9" s="186"/>
      <c r="I9" s="186"/>
      <c r="J9" s="187"/>
    </row>
    <row r="10" spans="1:10" ht="12.75">
      <c r="A10" s="188"/>
      <c r="B10" s="393" t="s">
        <v>143</v>
      </c>
      <c r="C10" s="393"/>
      <c r="D10" s="393"/>
      <c r="E10" s="189"/>
      <c r="F10" s="189"/>
      <c r="G10" s="189"/>
      <c r="H10" s="189"/>
      <c r="I10" s="189"/>
      <c r="J10" s="190"/>
    </row>
    <row r="11" spans="1:10" ht="12.75">
      <c r="A11" s="188"/>
      <c r="B11" s="399" t="s">
        <v>144</v>
      </c>
      <c r="C11" s="399"/>
      <c r="D11" s="399"/>
      <c r="E11" s="189"/>
      <c r="F11" s="191"/>
      <c r="G11" s="191"/>
      <c r="H11" s="152">
        <f>SUM(H12:H14)</f>
        <v>42962878.549999997</v>
      </c>
      <c r="I11" s="152">
        <f>SUM(I12:I14)</f>
        <v>47838222.380000003</v>
      </c>
      <c r="J11" s="192"/>
    </row>
    <row r="12" spans="1:10" ht="12.75">
      <c r="A12" s="193"/>
      <c r="B12" s="194"/>
      <c r="C12" s="394" t="s">
        <v>145</v>
      </c>
      <c r="D12" s="394"/>
      <c r="E12" s="189"/>
      <c r="F12" s="195"/>
      <c r="G12" s="195"/>
      <c r="H12" s="196">
        <v>42962878.549999997</v>
      </c>
      <c r="I12" s="196">
        <v>47838222.380000003</v>
      </c>
      <c r="J12" s="197"/>
    </row>
    <row r="13" spans="1:10" ht="12.75">
      <c r="A13" s="193"/>
      <c r="B13" s="194"/>
      <c r="C13" s="394" t="s">
        <v>146</v>
      </c>
      <c r="D13" s="394"/>
      <c r="E13" s="189"/>
      <c r="F13" s="195"/>
      <c r="G13" s="195"/>
      <c r="H13" s="196">
        <v>0</v>
      </c>
      <c r="I13" s="196">
        <v>0</v>
      </c>
      <c r="J13" s="197"/>
    </row>
    <row r="14" spans="1:10" ht="12.75">
      <c r="A14" s="193"/>
      <c r="B14" s="194"/>
      <c r="C14" s="394" t="s">
        <v>147</v>
      </c>
      <c r="D14" s="394"/>
      <c r="E14" s="189"/>
      <c r="F14" s="195"/>
      <c r="G14" s="195"/>
      <c r="H14" s="196">
        <v>0</v>
      </c>
      <c r="I14" s="196">
        <v>0</v>
      </c>
      <c r="J14" s="197"/>
    </row>
    <row r="15" spans="1:10" ht="9.9499999999999993" customHeight="1">
      <c r="A15" s="193"/>
      <c r="B15" s="194"/>
      <c r="C15" s="194"/>
      <c r="D15" s="198"/>
      <c r="E15" s="189"/>
      <c r="F15" s="199"/>
      <c r="G15" s="199"/>
      <c r="H15" s="200"/>
      <c r="I15" s="200"/>
      <c r="J15" s="197"/>
    </row>
    <row r="16" spans="1:10" ht="12.75">
      <c r="A16" s="188"/>
      <c r="B16" s="399" t="s">
        <v>148</v>
      </c>
      <c r="C16" s="399"/>
      <c r="D16" s="399"/>
      <c r="E16" s="189"/>
      <c r="F16" s="191"/>
      <c r="G16" s="191"/>
      <c r="H16" s="152">
        <f>SUM(H17:H20)</f>
        <v>0</v>
      </c>
      <c r="I16" s="152">
        <f>SUM(I17:I20)</f>
        <v>0</v>
      </c>
      <c r="J16" s="192"/>
    </row>
    <row r="17" spans="1:10" ht="12.75">
      <c r="A17" s="193"/>
      <c r="B17" s="194"/>
      <c r="C17" s="394" t="s">
        <v>149</v>
      </c>
      <c r="D17" s="394"/>
      <c r="E17" s="189"/>
      <c r="F17" s="195"/>
      <c r="G17" s="195"/>
      <c r="H17" s="196">
        <v>0</v>
      </c>
      <c r="I17" s="196">
        <v>0</v>
      </c>
      <c r="J17" s="197"/>
    </row>
    <row r="18" spans="1:10" ht="12.75">
      <c r="A18" s="193"/>
      <c r="B18" s="194"/>
      <c r="C18" s="394" t="s">
        <v>150</v>
      </c>
      <c r="D18" s="394"/>
      <c r="E18" s="189"/>
      <c r="F18" s="195"/>
      <c r="G18" s="195"/>
      <c r="H18" s="196">
        <v>0</v>
      </c>
      <c r="I18" s="196">
        <v>0</v>
      </c>
      <c r="J18" s="197"/>
    </row>
    <row r="19" spans="1:10" ht="12.75">
      <c r="A19" s="193"/>
      <c r="B19" s="194"/>
      <c r="C19" s="394" t="s">
        <v>146</v>
      </c>
      <c r="D19" s="394"/>
      <c r="E19" s="189"/>
      <c r="F19" s="195"/>
      <c r="G19" s="195"/>
      <c r="H19" s="196">
        <v>0</v>
      </c>
      <c r="I19" s="196">
        <v>0</v>
      </c>
      <c r="J19" s="197"/>
    </row>
    <row r="20" spans="1:10" ht="12.75">
      <c r="A20" s="193"/>
      <c r="B20" s="201"/>
      <c r="C20" s="394" t="s">
        <v>147</v>
      </c>
      <c r="D20" s="394"/>
      <c r="E20" s="189"/>
      <c r="F20" s="195"/>
      <c r="G20" s="195"/>
      <c r="H20" s="196">
        <v>0</v>
      </c>
      <c r="I20" s="196">
        <v>0</v>
      </c>
      <c r="J20" s="197"/>
    </row>
    <row r="21" spans="1:10" ht="9.9499999999999993" customHeight="1">
      <c r="A21" s="193"/>
      <c r="B21" s="194"/>
      <c r="C21" s="194"/>
      <c r="D21" s="198"/>
      <c r="E21" s="189"/>
      <c r="F21" s="202"/>
      <c r="G21" s="202"/>
      <c r="H21" s="152"/>
      <c r="I21" s="152"/>
      <c r="J21" s="197"/>
    </row>
    <row r="22" spans="1:10" ht="12.75">
      <c r="A22" s="203"/>
      <c r="B22" s="400" t="s">
        <v>151</v>
      </c>
      <c r="C22" s="400"/>
      <c r="D22" s="400"/>
      <c r="E22" s="204"/>
      <c r="F22" s="205"/>
      <c r="G22" s="205"/>
      <c r="H22" s="206">
        <f>H11+H16</f>
        <v>42962878.549999997</v>
      </c>
      <c r="I22" s="206">
        <f>I11+I16</f>
        <v>47838222.380000003</v>
      </c>
      <c r="J22" s="207"/>
    </row>
    <row r="23" spans="1:10" ht="12.75">
      <c r="A23" s="188"/>
      <c r="B23" s="194"/>
      <c r="C23" s="194"/>
      <c r="D23" s="208"/>
      <c r="E23" s="189"/>
      <c r="F23" s="202"/>
      <c r="G23" s="202"/>
      <c r="H23" s="152"/>
      <c r="I23" s="152"/>
      <c r="J23" s="192"/>
    </row>
    <row r="24" spans="1:10" ht="12.75">
      <c r="A24" s="188"/>
      <c r="B24" s="393" t="s">
        <v>152</v>
      </c>
      <c r="C24" s="393"/>
      <c r="D24" s="393"/>
      <c r="E24" s="189"/>
      <c r="F24" s="202"/>
      <c r="G24" s="202"/>
      <c r="H24" s="152"/>
      <c r="I24" s="152"/>
      <c r="J24" s="192"/>
    </row>
    <row r="25" spans="1:10" ht="12.75">
      <c r="A25" s="188"/>
      <c r="B25" s="399" t="s">
        <v>144</v>
      </c>
      <c r="C25" s="399"/>
      <c r="D25" s="399"/>
      <c r="E25" s="189"/>
      <c r="F25" s="191"/>
      <c r="G25" s="191"/>
      <c r="H25" s="152">
        <f>SUM(H26:H28)</f>
        <v>2256721767.9200001</v>
      </c>
      <c r="I25" s="152">
        <f>SUM(I26:I28)</f>
        <v>2220208048.5</v>
      </c>
      <c r="J25" s="192"/>
    </row>
    <row r="26" spans="1:10" ht="12.75">
      <c r="A26" s="193"/>
      <c r="B26" s="194"/>
      <c r="C26" s="394" t="s">
        <v>145</v>
      </c>
      <c r="D26" s="394"/>
      <c r="E26" s="189"/>
      <c r="F26" s="195"/>
      <c r="G26" s="195"/>
      <c r="H26" s="196">
        <v>2256721767.9200001</v>
      </c>
      <c r="I26" s="196">
        <v>2220208048.5</v>
      </c>
      <c r="J26" s="197"/>
    </row>
    <row r="27" spans="1:10">
      <c r="A27" s="193"/>
      <c r="B27" s="201"/>
      <c r="C27" s="394" t="s">
        <v>146</v>
      </c>
      <c r="D27" s="394"/>
      <c r="E27" s="201"/>
      <c r="F27" s="209"/>
      <c r="G27" s="209"/>
      <c r="H27" s="196">
        <v>0</v>
      </c>
      <c r="I27" s="196">
        <v>0</v>
      </c>
      <c r="J27" s="197"/>
    </row>
    <row r="28" spans="1:10">
      <c r="A28" s="193"/>
      <c r="B28" s="201"/>
      <c r="C28" s="394" t="s">
        <v>147</v>
      </c>
      <c r="D28" s="394"/>
      <c r="E28" s="201"/>
      <c r="F28" s="209"/>
      <c r="G28" s="209"/>
      <c r="H28" s="196">
        <v>0</v>
      </c>
      <c r="I28" s="196">
        <v>0</v>
      </c>
      <c r="J28" s="197"/>
    </row>
    <row r="29" spans="1:10" ht="9.9499999999999993" customHeight="1">
      <c r="A29" s="193"/>
      <c r="B29" s="194"/>
      <c r="C29" s="194"/>
      <c r="D29" s="198"/>
      <c r="E29" s="189"/>
      <c r="F29" s="202"/>
      <c r="G29" s="202"/>
      <c r="H29" s="152"/>
      <c r="I29" s="152"/>
      <c r="J29" s="197"/>
    </row>
    <row r="30" spans="1:10" ht="12.75">
      <c r="A30" s="188"/>
      <c r="B30" s="399" t="s">
        <v>148</v>
      </c>
      <c r="C30" s="399"/>
      <c r="D30" s="399"/>
      <c r="E30" s="189"/>
      <c r="F30" s="191"/>
      <c r="G30" s="191"/>
      <c r="H30" s="152">
        <f>SUM(H31:H34)</f>
        <v>0</v>
      </c>
      <c r="I30" s="152">
        <f>SUM(I31:I34)</f>
        <v>0</v>
      </c>
      <c r="J30" s="192"/>
    </row>
    <row r="31" spans="1:10" ht="12.75">
      <c r="A31" s="193"/>
      <c r="B31" s="194"/>
      <c r="C31" s="394" t="s">
        <v>149</v>
      </c>
      <c r="D31" s="394"/>
      <c r="E31" s="189"/>
      <c r="F31" s="195"/>
      <c r="G31" s="195"/>
      <c r="H31" s="196">
        <v>0</v>
      </c>
      <c r="I31" s="196">
        <v>0</v>
      </c>
      <c r="J31" s="197"/>
    </row>
    <row r="32" spans="1:10" ht="12.75">
      <c r="A32" s="193"/>
      <c r="B32" s="194"/>
      <c r="C32" s="394" t="s">
        <v>150</v>
      </c>
      <c r="D32" s="394"/>
      <c r="E32" s="189"/>
      <c r="F32" s="195"/>
      <c r="G32" s="195"/>
      <c r="H32" s="196">
        <v>0</v>
      </c>
      <c r="I32" s="196">
        <v>0</v>
      </c>
      <c r="J32" s="197"/>
    </row>
    <row r="33" spans="1:14" ht="12.75">
      <c r="A33" s="193"/>
      <c r="B33" s="194"/>
      <c r="C33" s="394" t="s">
        <v>146</v>
      </c>
      <c r="D33" s="394"/>
      <c r="E33" s="189"/>
      <c r="F33" s="195"/>
      <c r="G33" s="195"/>
      <c r="H33" s="196">
        <v>0</v>
      </c>
      <c r="I33" s="196">
        <v>0</v>
      </c>
      <c r="J33" s="197"/>
    </row>
    <row r="34" spans="1:14" ht="12.75">
      <c r="A34" s="193"/>
      <c r="B34" s="189"/>
      <c r="C34" s="394" t="s">
        <v>147</v>
      </c>
      <c r="D34" s="394"/>
      <c r="E34" s="189"/>
      <c r="F34" s="195"/>
      <c r="G34" s="195"/>
      <c r="H34" s="196">
        <v>0</v>
      </c>
      <c r="I34" s="196">
        <v>0</v>
      </c>
      <c r="J34" s="197"/>
    </row>
    <row r="35" spans="1:14" ht="9.9499999999999993" customHeight="1">
      <c r="A35" s="193"/>
      <c r="B35" s="189"/>
      <c r="C35" s="189"/>
      <c r="D35" s="198"/>
      <c r="E35" s="189"/>
      <c r="F35" s="202"/>
      <c r="G35" s="202"/>
      <c r="H35" s="152"/>
      <c r="I35" s="152"/>
      <c r="J35" s="197"/>
    </row>
    <row r="36" spans="1:14" ht="12.75">
      <c r="A36" s="203"/>
      <c r="B36" s="400" t="s">
        <v>153</v>
      </c>
      <c r="C36" s="400"/>
      <c r="D36" s="400"/>
      <c r="E36" s="204"/>
      <c r="F36" s="210"/>
      <c r="G36" s="210"/>
      <c r="H36" s="206">
        <f>+H25+H30</f>
        <v>2256721767.9200001</v>
      </c>
      <c r="I36" s="206">
        <f>+I25+I30</f>
        <v>2220208048.5</v>
      </c>
      <c r="J36" s="207"/>
      <c r="M36" s="40"/>
      <c r="N36" s="40"/>
    </row>
    <row r="37" spans="1:14" ht="12.75">
      <c r="A37" s="193"/>
      <c r="B37" s="194"/>
      <c r="C37" s="194"/>
      <c r="D37" s="198"/>
      <c r="E37" s="189"/>
      <c r="F37" s="202"/>
      <c r="G37" s="202"/>
      <c r="H37" s="152"/>
      <c r="I37" s="152"/>
      <c r="J37" s="197"/>
    </row>
    <row r="38" spans="1:14" ht="12.75">
      <c r="A38" s="193"/>
      <c r="B38" s="399" t="s">
        <v>154</v>
      </c>
      <c r="C38" s="399"/>
      <c r="D38" s="399"/>
      <c r="E38" s="189"/>
      <c r="F38" s="195"/>
      <c r="G38" s="195"/>
      <c r="H38" s="200">
        <v>361585998.00000018</v>
      </c>
      <c r="I38" s="200">
        <v>235417283.40999997</v>
      </c>
      <c r="J38" s="197"/>
    </row>
    <row r="39" spans="1:14" ht="12.75">
      <c r="A39" s="193"/>
      <c r="B39" s="194"/>
      <c r="C39" s="194"/>
      <c r="D39" s="198"/>
      <c r="E39" s="189"/>
      <c r="F39" s="202"/>
      <c r="G39" s="202"/>
      <c r="H39" s="152"/>
      <c r="I39" s="152"/>
      <c r="J39" s="197"/>
    </row>
    <row r="40" spans="1:14" ht="12.75">
      <c r="A40" s="211"/>
      <c r="B40" s="392" t="s">
        <v>155</v>
      </c>
      <c r="C40" s="392"/>
      <c r="D40" s="392"/>
      <c r="E40" s="212"/>
      <c r="F40" s="213"/>
      <c r="G40" s="213"/>
      <c r="H40" s="214">
        <f>H22+H36+H38</f>
        <v>2661270644.4700003</v>
      </c>
      <c r="I40" s="214">
        <f>I22+I36+I38</f>
        <v>2503463554.29</v>
      </c>
      <c r="J40" s="215"/>
      <c r="L40" s="40">
        <f>+H40-ESF!J36</f>
        <v>0</v>
      </c>
      <c r="M40" s="40">
        <f>+I40-ESF!I36</f>
        <v>0</v>
      </c>
      <c r="N40" s="40"/>
    </row>
    <row r="41" spans="1:14" ht="6" customHeight="1">
      <c r="B41" s="393"/>
      <c r="C41" s="393"/>
      <c r="D41" s="393"/>
      <c r="E41" s="393"/>
      <c r="F41" s="393"/>
      <c r="G41" s="393"/>
      <c r="H41" s="393"/>
      <c r="I41" s="393"/>
      <c r="J41" s="393"/>
    </row>
    <row r="42" spans="1:14" ht="6" customHeight="1">
      <c r="B42" s="217"/>
      <c r="C42" s="217"/>
      <c r="D42" s="218"/>
      <c r="E42" s="219"/>
      <c r="F42" s="218"/>
      <c r="G42" s="219"/>
      <c r="H42" s="219"/>
      <c r="I42" s="219"/>
    </row>
    <row r="43" spans="1:14" s="17" customFormat="1" ht="15" customHeight="1">
      <c r="A43" s="220"/>
      <c r="B43" s="394" t="s">
        <v>210</v>
      </c>
      <c r="C43" s="394"/>
      <c r="D43" s="394"/>
      <c r="E43" s="394"/>
      <c r="F43" s="394"/>
      <c r="G43" s="394"/>
      <c r="H43" s="394"/>
      <c r="I43" s="394"/>
      <c r="J43" s="394"/>
    </row>
    <row r="44" spans="1:14" s="17" customFormat="1" ht="28.5" customHeight="1">
      <c r="A44" s="220"/>
      <c r="B44" s="198"/>
      <c r="C44" s="221"/>
      <c r="D44" s="222"/>
      <c r="E44" s="222"/>
      <c r="F44" s="220"/>
      <c r="G44" s="223"/>
      <c r="H44" s="224" t="str">
        <f>IF(H40=ESF!J36," ","ERROR")</f>
        <v xml:space="preserve"> </v>
      </c>
      <c r="I44" s="224" t="str">
        <f>IF(I40=ESF!I36," ","ERROR")</f>
        <v xml:space="preserve"> </v>
      </c>
      <c r="J44" s="222"/>
      <c r="L44" s="71"/>
      <c r="M44" s="71"/>
    </row>
    <row r="45" spans="1:14" s="17" customFormat="1" ht="25.5" customHeight="1">
      <c r="A45" s="220"/>
      <c r="B45" s="198"/>
      <c r="C45" s="395"/>
      <c r="D45" s="395"/>
      <c r="E45" s="222"/>
      <c r="F45" s="225"/>
      <c r="G45" s="396"/>
      <c r="H45" s="396"/>
      <c r="I45" s="222"/>
      <c r="J45" s="222"/>
    </row>
    <row r="46" spans="1:14" s="17" customFormat="1" ht="14.1" customHeight="1">
      <c r="A46" s="220"/>
      <c r="B46" s="226"/>
      <c r="C46" s="227"/>
      <c r="D46" s="227"/>
      <c r="E46" s="228"/>
      <c r="F46" s="228"/>
      <c r="G46" s="397"/>
      <c r="H46" s="397"/>
      <c r="I46" s="189"/>
      <c r="J46" s="222"/>
    </row>
    <row r="47" spans="1:14" s="17" customFormat="1" ht="14.1" customHeight="1">
      <c r="A47" s="220"/>
      <c r="B47" s="229"/>
      <c r="C47" s="398"/>
      <c r="D47" s="398"/>
      <c r="E47" s="398"/>
      <c r="F47" s="398"/>
      <c r="G47" s="391"/>
      <c r="H47" s="391"/>
      <c r="I47" s="189"/>
      <c r="J47" s="222"/>
    </row>
  </sheetData>
  <sheetProtection selectLockedCells="1"/>
  <mergeCells count="40">
    <mergeCell ref="B8:J8"/>
    <mergeCell ref="B5:J5"/>
    <mergeCell ref="B6:D6"/>
    <mergeCell ref="B7:J7"/>
    <mergeCell ref="A2:J2"/>
    <mergeCell ref="A3:J3"/>
    <mergeCell ref="A4:J4"/>
    <mergeCell ref="B22:D22"/>
    <mergeCell ref="B9:D9"/>
    <mergeCell ref="B10:D10"/>
    <mergeCell ref="B11:D11"/>
    <mergeCell ref="C12:D12"/>
    <mergeCell ref="C13:D13"/>
    <mergeCell ref="C14:D14"/>
    <mergeCell ref="B16:D16"/>
    <mergeCell ref="C17:D17"/>
    <mergeCell ref="C18:D18"/>
    <mergeCell ref="C19:D19"/>
    <mergeCell ref="C20:D20"/>
    <mergeCell ref="C31:D31"/>
    <mergeCell ref="C32:D32"/>
    <mergeCell ref="C33:D33"/>
    <mergeCell ref="C34:D34"/>
    <mergeCell ref="B36:D36"/>
    <mergeCell ref="A1:J1"/>
    <mergeCell ref="G47:H47"/>
    <mergeCell ref="B40:D40"/>
    <mergeCell ref="B41:J41"/>
    <mergeCell ref="B43:J43"/>
    <mergeCell ref="C45:D45"/>
    <mergeCell ref="G45:H45"/>
    <mergeCell ref="G46:H46"/>
    <mergeCell ref="C47:F47"/>
    <mergeCell ref="B38:D38"/>
    <mergeCell ref="B24:D24"/>
    <mergeCell ref="B25:D25"/>
    <mergeCell ref="C26:D26"/>
    <mergeCell ref="C27:D27"/>
    <mergeCell ref="C28:D28"/>
    <mergeCell ref="B30:D30"/>
  </mergeCells>
  <printOptions verticalCentered="1"/>
  <pageMargins left="0.59055118110236227" right="0.39370078740157483" top="0.39370078740157483" bottom="0.59055118110236227" header="0" footer="0"/>
  <pageSetup scale="7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N52"/>
  <sheetViews>
    <sheetView topLeftCell="A7" zoomScaleNormal="100" workbookViewId="0">
      <selection activeCell="H35" sqref="H35"/>
    </sheetView>
  </sheetViews>
  <sheetFormatPr baseColWidth="10" defaultRowHeight="12"/>
  <cols>
    <col min="1" max="1" width="3.7109375" style="254" customWidth="1"/>
    <col min="2" max="2" width="11.7109375" style="255" customWidth="1"/>
    <col min="3" max="3" width="57.42578125" style="255" customWidth="1"/>
    <col min="4" max="4" width="19.140625" style="256" customWidth="1"/>
    <col min="5" max="6" width="18.7109375" style="256" customWidth="1"/>
    <col min="7" max="7" width="15.85546875" style="256" customWidth="1"/>
    <col min="8" max="8" width="16.7109375" style="256" bestFit="1" customWidth="1"/>
    <col min="9" max="9" width="2.140625" style="254" customWidth="1"/>
    <col min="10" max="10" width="10.28515625" style="31" customWidth="1"/>
    <col min="11" max="11" width="10.28515625" style="16" customWidth="1"/>
    <col min="12" max="12" width="13.28515625" style="16" bestFit="1" customWidth="1"/>
    <col min="13" max="13" width="11.42578125" style="16"/>
    <col min="14" max="14" width="12.85546875" style="16" bestFit="1" customWidth="1"/>
    <col min="15" max="16384" width="11.42578125" style="16"/>
  </cols>
  <sheetData>
    <row r="2" spans="1:10" ht="15.75" customHeight="1">
      <c r="A2" s="410"/>
      <c r="B2" s="410"/>
      <c r="C2" s="410"/>
      <c r="D2" s="410"/>
      <c r="E2" s="410"/>
      <c r="F2" s="410"/>
      <c r="G2" s="410"/>
      <c r="H2" s="410"/>
      <c r="I2" s="410"/>
      <c r="J2" s="53"/>
    </row>
    <row r="3" spans="1:10" s="20" customFormat="1" ht="14.1" customHeight="1">
      <c r="A3" s="341" t="s">
        <v>209</v>
      </c>
      <c r="B3" s="341"/>
      <c r="C3" s="341"/>
      <c r="D3" s="341"/>
      <c r="E3" s="341"/>
      <c r="F3" s="341"/>
      <c r="G3" s="341"/>
      <c r="H3" s="341"/>
      <c r="I3" s="341"/>
      <c r="J3" s="48"/>
    </row>
    <row r="4" spans="1:10" ht="14.1" customHeight="1">
      <c r="A4" s="342" t="s">
        <v>125</v>
      </c>
      <c r="B4" s="342"/>
      <c r="C4" s="342"/>
      <c r="D4" s="342"/>
      <c r="E4" s="342"/>
      <c r="F4" s="342"/>
      <c r="G4" s="342"/>
      <c r="H4" s="342"/>
      <c r="I4" s="342"/>
      <c r="J4" s="49"/>
    </row>
    <row r="5" spans="1:10" ht="14.1" customHeight="1">
      <c r="A5" s="342" t="s">
        <v>243</v>
      </c>
      <c r="B5" s="342"/>
      <c r="C5" s="342"/>
      <c r="D5" s="342"/>
      <c r="E5" s="342"/>
      <c r="F5" s="342"/>
      <c r="G5" s="342"/>
      <c r="H5" s="342"/>
      <c r="I5" s="342"/>
      <c r="J5" s="49"/>
    </row>
    <row r="6" spans="1:10" s="20" customFormat="1" ht="18" customHeight="1">
      <c r="A6" s="351" t="s">
        <v>224</v>
      </c>
      <c r="B6" s="351"/>
      <c r="C6" s="351"/>
      <c r="D6" s="351"/>
      <c r="E6" s="351"/>
      <c r="F6" s="351"/>
      <c r="G6" s="351"/>
      <c r="H6" s="351"/>
      <c r="I6" s="351"/>
      <c r="J6" s="51"/>
    </row>
    <row r="7" spans="1:10" s="20" customFormat="1" ht="89.25">
      <c r="A7" s="317"/>
      <c r="B7" s="415" t="s">
        <v>75</v>
      </c>
      <c r="C7" s="415"/>
      <c r="D7" s="318" t="s">
        <v>48</v>
      </c>
      <c r="E7" s="318" t="s">
        <v>127</v>
      </c>
      <c r="F7" s="318" t="s">
        <v>128</v>
      </c>
      <c r="G7" s="318" t="s">
        <v>187</v>
      </c>
      <c r="H7" s="318" t="s">
        <v>129</v>
      </c>
      <c r="I7" s="319"/>
      <c r="J7" s="60"/>
    </row>
    <row r="8" spans="1:10" s="20" customFormat="1" ht="3" customHeight="1">
      <c r="A8" s="230"/>
      <c r="B8" s="231"/>
      <c r="C8" s="231"/>
      <c r="D8" s="231"/>
      <c r="E8" s="231"/>
      <c r="F8" s="231"/>
      <c r="G8" s="231"/>
      <c r="H8" s="231"/>
      <c r="I8" s="232"/>
      <c r="J8" s="22"/>
    </row>
    <row r="9" spans="1:10" s="20" customFormat="1" ht="3" customHeight="1">
      <c r="A9" s="116"/>
      <c r="B9" s="233"/>
      <c r="C9" s="86"/>
      <c r="D9" s="119"/>
      <c r="E9" s="234"/>
      <c r="F9" s="94"/>
      <c r="G9" s="98"/>
      <c r="H9" s="233"/>
      <c r="I9" s="235"/>
      <c r="J9" s="47"/>
    </row>
    <row r="10" spans="1:10" ht="12.75">
      <c r="A10" s="127"/>
      <c r="B10" s="412" t="s">
        <v>216</v>
      </c>
      <c r="C10" s="412"/>
      <c r="D10" s="236">
        <f>SUM(D11:D13)</f>
        <v>3494186090.5900002</v>
      </c>
      <c r="E10" s="236"/>
      <c r="F10" s="236"/>
      <c r="G10" s="236"/>
      <c r="H10" s="236">
        <f>SUM(D10:G10)</f>
        <v>3494186090.5900002</v>
      </c>
      <c r="I10" s="237"/>
      <c r="J10" s="59"/>
    </row>
    <row r="11" spans="1:10" ht="13.5" customHeight="1">
      <c r="A11" s="116"/>
      <c r="B11" s="328" t="s">
        <v>188</v>
      </c>
      <c r="C11" s="328"/>
      <c r="D11" s="238">
        <v>3081590854.1300001</v>
      </c>
      <c r="E11" s="238"/>
      <c r="F11" s="238"/>
      <c r="G11" s="238"/>
      <c r="H11" s="239">
        <f t="shared" ref="H11:H13" si="0">SUM(D11:G11)</f>
        <v>3081590854.1300001</v>
      </c>
      <c r="I11" s="237"/>
      <c r="J11" s="59"/>
    </row>
    <row r="12" spans="1:10" ht="13.5" customHeight="1">
      <c r="A12" s="116"/>
      <c r="B12" s="328" t="s">
        <v>189</v>
      </c>
      <c r="C12" s="328"/>
      <c r="D12" s="238">
        <v>412595236.45999998</v>
      </c>
      <c r="E12" s="238"/>
      <c r="F12" s="238"/>
      <c r="G12" s="238"/>
      <c r="H12" s="239">
        <f t="shared" si="0"/>
        <v>412595236.45999998</v>
      </c>
      <c r="I12" s="237"/>
      <c r="J12" s="59"/>
    </row>
    <row r="13" spans="1:10" ht="13.5" customHeight="1">
      <c r="A13" s="116"/>
      <c r="B13" s="328" t="s">
        <v>190</v>
      </c>
      <c r="C13" s="328"/>
      <c r="D13" s="238">
        <v>0</v>
      </c>
      <c r="E13" s="238"/>
      <c r="F13" s="238"/>
      <c r="G13" s="238"/>
      <c r="H13" s="239">
        <f t="shared" si="0"/>
        <v>0</v>
      </c>
      <c r="I13" s="237"/>
      <c r="J13" s="59"/>
    </row>
    <row r="14" spans="1:10" ht="6.75" customHeight="1">
      <c r="A14" s="127"/>
      <c r="B14" s="240"/>
      <c r="C14" s="119"/>
      <c r="D14" s="239"/>
      <c r="E14" s="239"/>
      <c r="F14" s="239"/>
      <c r="G14" s="239"/>
      <c r="H14" s="239"/>
      <c r="I14" s="237"/>
      <c r="J14" s="59"/>
    </row>
    <row r="15" spans="1:10" ht="12.75">
      <c r="A15" s="127"/>
      <c r="B15" s="412" t="s">
        <v>217</v>
      </c>
      <c r="C15" s="412"/>
      <c r="D15" s="236"/>
      <c r="E15" s="241">
        <f>SUM(E16:E20)</f>
        <v>7828456301.9399996</v>
      </c>
      <c r="F15" s="236">
        <f>SUM(F16)</f>
        <v>1533697604.9899979</v>
      </c>
      <c r="G15" s="236"/>
      <c r="H15" s="236">
        <f>SUM(E15:F15)</f>
        <v>9362153906.9299965</v>
      </c>
      <c r="I15" s="237"/>
      <c r="J15" s="59"/>
    </row>
    <row r="16" spans="1:10" ht="13.5" customHeight="1">
      <c r="A16" s="116"/>
      <c r="B16" s="328" t="s">
        <v>191</v>
      </c>
      <c r="C16" s="328"/>
      <c r="D16" s="238"/>
      <c r="E16" s="238"/>
      <c r="F16" s="238">
        <v>1533697604.9899979</v>
      </c>
      <c r="G16" s="238"/>
      <c r="H16" s="239">
        <f>SUM(F16)</f>
        <v>1533697604.9899979</v>
      </c>
      <c r="I16" s="237"/>
      <c r="J16" s="59"/>
    </row>
    <row r="17" spans="1:12" ht="13.5" customHeight="1">
      <c r="A17" s="116"/>
      <c r="B17" s="328" t="s">
        <v>192</v>
      </c>
      <c r="C17" s="328"/>
      <c r="D17" s="238"/>
      <c r="E17" s="238">
        <v>7277956924.1999998</v>
      </c>
      <c r="F17" s="238"/>
      <c r="G17" s="238"/>
      <c r="H17" s="239">
        <f>SUM(E17)</f>
        <v>7277956924.1999998</v>
      </c>
      <c r="I17" s="237"/>
      <c r="J17" s="59"/>
    </row>
    <row r="18" spans="1:12" ht="12.75">
      <c r="A18" s="116"/>
      <c r="B18" s="328" t="s">
        <v>193</v>
      </c>
      <c r="C18" s="328"/>
      <c r="D18" s="238"/>
      <c r="E18" s="238">
        <v>550499377.74000001</v>
      </c>
      <c r="F18" s="238"/>
      <c r="G18" s="238"/>
      <c r="H18" s="239">
        <f>SUM(E18)</f>
        <v>550499377.74000001</v>
      </c>
      <c r="I18" s="237"/>
      <c r="J18" s="59"/>
    </row>
    <row r="19" spans="1:12" ht="12.75">
      <c r="A19" s="116"/>
      <c r="B19" s="328" t="s">
        <v>194</v>
      </c>
      <c r="C19" s="328"/>
      <c r="D19" s="238"/>
      <c r="E19" s="238">
        <v>0</v>
      </c>
      <c r="F19" s="238"/>
      <c r="G19" s="238"/>
      <c r="H19" s="239">
        <f t="shared" ref="H19:H20" si="1">SUM(E19)</f>
        <v>0</v>
      </c>
      <c r="I19" s="237"/>
      <c r="J19" s="59"/>
    </row>
    <row r="20" spans="1:12" ht="13.5" customHeight="1">
      <c r="A20" s="116"/>
      <c r="B20" s="328" t="s">
        <v>195</v>
      </c>
      <c r="C20" s="328"/>
      <c r="D20" s="238"/>
      <c r="E20" s="238">
        <v>0</v>
      </c>
      <c r="F20" s="238"/>
      <c r="G20" s="238"/>
      <c r="H20" s="239">
        <f t="shared" si="1"/>
        <v>0</v>
      </c>
      <c r="I20" s="237"/>
      <c r="J20" s="59"/>
    </row>
    <row r="21" spans="1:12" ht="7.5" customHeight="1">
      <c r="A21" s="127"/>
      <c r="B21" s="240"/>
      <c r="C21" s="119"/>
      <c r="D21" s="239"/>
      <c r="E21" s="239"/>
      <c r="F21" s="239"/>
      <c r="G21" s="239"/>
      <c r="H21" s="239"/>
      <c r="I21" s="237"/>
      <c r="J21" s="59"/>
    </row>
    <row r="22" spans="1:12" ht="24" customHeight="1">
      <c r="A22" s="127"/>
      <c r="B22" s="412" t="s">
        <v>218</v>
      </c>
      <c r="C22" s="412"/>
      <c r="D22" s="242"/>
      <c r="E22" s="242"/>
      <c r="F22" s="242"/>
      <c r="G22" s="242">
        <f>G23+G24</f>
        <v>0</v>
      </c>
      <c r="H22" s="242">
        <f>SUM(G22)</f>
        <v>0</v>
      </c>
      <c r="I22" s="237"/>
      <c r="J22" s="59"/>
    </row>
    <row r="23" spans="1:12" ht="13.5" customHeight="1">
      <c r="A23" s="127"/>
      <c r="B23" s="413" t="s">
        <v>196</v>
      </c>
      <c r="C23" s="413"/>
      <c r="D23" s="239"/>
      <c r="E23" s="239"/>
      <c r="F23" s="239"/>
      <c r="G23" s="239">
        <v>0</v>
      </c>
      <c r="H23" s="243">
        <f t="shared" ref="H23:H24" si="2">SUM(G23)</f>
        <v>0</v>
      </c>
      <c r="I23" s="237"/>
      <c r="J23" s="59"/>
    </row>
    <row r="24" spans="1:12" ht="13.5" customHeight="1">
      <c r="A24" s="127"/>
      <c r="B24" s="413" t="s">
        <v>197</v>
      </c>
      <c r="C24" s="413"/>
      <c r="D24" s="239"/>
      <c r="E24" s="239"/>
      <c r="F24" s="239"/>
      <c r="G24" s="239">
        <v>0</v>
      </c>
      <c r="H24" s="243">
        <f t="shared" si="2"/>
        <v>0</v>
      </c>
      <c r="I24" s="237"/>
      <c r="J24" s="59"/>
    </row>
    <row r="25" spans="1:12" ht="3.75" customHeight="1">
      <c r="A25" s="127"/>
      <c r="B25" s="240"/>
      <c r="C25" s="119"/>
      <c r="D25" s="239"/>
      <c r="E25" s="239"/>
      <c r="F25" s="239"/>
      <c r="G25" s="239"/>
      <c r="H25" s="239"/>
      <c r="I25" s="237"/>
      <c r="J25" s="59"/>
    </row>
    <row r="26" spans="1:12" ht="15">
      <c r="A26" s="127"/>
      <c r="B26" s="414" t="s">
        <v>219</v>
      </c>
      <c r="C26" s="414"/>
      <c r="D26" s="236">
        <f>+D10</f>
        <v>3494186090.5900002</v>
      </c>
      <c r="E26" s="236">
        <f>+E15</f>
        <v>7828456301.9399996</v>
      </c>
      <c r="F26" s="236">
        <f>+F15</f>
        <v>1533697604.9899979</v>
      </c>
      <c r="G26" s="236">
        <f>+G22</f>
        <v>0</v>
      </c>
      <c r="H26" s="236">
        <f>H10+H15+H22</f>
        <v>12856339997.519997</v>
      </c>
      <c r="I26" s="237"/>
      <c r="J26" s="59"/>
      <c r="K26" s="61" t="str">
        <f>IF(H26=ESF!J59," ","ERROR")</f>
        <v xml:space="preserve"> </v>
      </c>
      <c r="L26" s="37"/>
    </row>
    <row r="27" spans="1:12" ht="6" customHeight="1">
      <c r="A27" s="116"/>
      <c r="B27" s="119"/>
      <c r="C27" s="94"/>
      <c r="D27" s="239"/>
      <c r="E27" s="239"/>
      <c r="F27" s="239"/>
      <c r="G27" s="239"/>
      <c r="H27" s="239"/>
      <c r="I27" s="237"/>
      <c r="J27" s="59"/>
    </row>
    <row r="28" spans="1:12" ht="12.75">
      <c r="A28" s="127"/>
      <c r="B28" s="412" t="s">
        <v>220</v>
      </c>
      <c r="C28" s="412"/>
      <c r="D28" s="236">
        <f>SUM(D29:D31)</f>
        <v>-91907045.120000124</v>
      </c>
      <c r="E28" s="236"/>
      <c r="F28" s="236"/>
      <c r="G28" s="236"/>
      <c r="H28" s="236">
        <f>SUM(D28:G28)</f>
        <v>-91907045.120000124</v>
      </c>
      <c r="I28" s="237"/>
      <c r="J28" s="59"/>
    </row>
    <row r="29" spans="1:12" ht="13.5" customHeight="1">
      <c r="A29" s="116"/>
      <c r="B29" s="328" t="s">
        <v>198</v>
      </c>
      <c r="C29" s="328"/>
      <c r="D29" s="238">
        <v>-199623321.07000017</v>
      </c>
      <c r="E29" s="238"/>
      <c r="F29" s="238"/>
      <c r="G29" s="238"/>
      <c r="H29" s="239">
        <f>SUM(D29:G29)</f>
        <v>-199623321.07000017</v>
      </c>
      <c r="I29" s="237"/>
      <c r="J29" s="59"/>
    </row>
    <row r="30" spans="1:12" ht="13.5" customHeight="1">
      <c r="A30" s="116"/>
      <c r="B30" s="328" t="s">
        <v>189</v>
      </c>
      <c r="C30" s="328"/>
      <c r="D30" s="238">
        <v>107716275.95000005</v>
      </c>
      <c r="E30" s="238"/>
      <c r="F30" s="238"/>
      <c r="G30" s="238"/>
      <c r="H30" s="239">
        <f>SUM(D30:G30)</f>
        <v>107716275.95000005</v>
      </c>
      <c r="I30" s="237"/>
      <c r="J30" s="59"/>
    </row>
    <row r="31" spans="1:12" ht="13.5" customHeight="1">
      <c r="A31" s="116"/>
      <c r="B31" s="328" t="s">
        <v>190</v>
      </c>
      <c r="C31" s="328"/>
      <c r="D31" s="238">
        <v>0</v>
      </c>
      <c r="E31" s="238"/>
      <c r="F31" s="238"/>
      <c r="G31" s="238"/>
      <c r="H31" s="239">
        <f>SUM(D31:G31)</f>
        <v>0</v>
      </c>
      <c r="I31" s="237"/>
      <c r="J31" s="59"/>
    </row>
    <row r="32" spans="1:12" ht="7.5" customHeight="1">
      <c r="A32" s="127"/>
      <c r="B32" s="240"/>
      <c r="C32" s="119"/>
      <c r="D32" s="239"/>
      <c r="E32" s="239"/>
      <c r="F32" s="239"/>
      <c r="G32" s="239"/>
      <c r="H32" s="239"/>
      <c r="I32" s="237"/>
      <c r="J32" s="59"/>
      <c r="K32" s="37"/>
    </row>
    <row r="33" spans="1:14" ht="12.75">
      <c r="A33" s="127" t="s">
        <v>126</v>
      </c>
      <c r="B33" s="412" t="s">
        <v>221</v>
      </c>
      <c r="C33" s="412"/>
      <c r="D33" s="236"/>
      <c r="E33" s="236">
        <f>SUM(E35)</f>
        <v>1402999034.6799994</v>
      </c>
      <c r="F33" s="236">
        <f>SUM(F34:F38)</f>
        <v>-521879740.42999911</v>
      </c>
      <c r="G33" s="236"/>
      <c r="H33" s="236">
        <f>SUM(E33:F33)</f>
        <v>881119294.25000024</v>
      </c>
      <c r="I33" s="237"/>
      <c r="J33" s="59"/>
      <c r="K33" s="37"/>
    </row>
    <row r="34" spans="1:14" ht="13.5" customHeight="1">
      <c r="A34" s="116"/>
      <c r="B34" s="328" t="s">
        <v>191</v>
      </c>
      <c r="C34" s="328"/>
      <c r="D34" s="238"/>
      <c r="E34" s="238"/>
      <c r="F34" s="238">
        <v>970433420.1099987</v>
      </c>
      <c r="G34" s="238"/>
      <c r="H34" s="239">
        <f>SUM(F34)</f>
        <v>970433420.1099987</v>
      </c>
      <c r="I34" s="237"/>
      <c r="J34" s="59"/>
      <c r="K34" s="37"/>
    </row>
    <row r="35" spans="1:14" ht="13.5" customHeight="1">
      <c r="A35" s="116"/>
      <c r="B35" s="328" t="s">
        <v>192</v>
      </c>
      <c r="C35" s="328"/>
      <c r="D35" s="238"/>
      <c r="E35" s="238">
        <v>1402999034.6799994</v>
      </c>
      <c r="F35" s="238">
        <v>-1533697604.9899979</v>
      </c>
      <c r="G35" s="238"/>
      <c r="H35" s="239">
        <f>SUM(E35:F35)</f>
        <v>-130698570.30999851</v>
      </c>
      <c r="I35" s="237"/>
      <c r="J35" s="59"/>
    </row>
    <row r="36" spans="1:14" ht="12.75">
      <c r="A36" s="116"/>
      <c r="B36" s="328" t="s">
        <v>193</v>
      </c>
      <c r="C36" s="328"/>
      <c r="D36" s="238"/>
      <c r="E36" s="238"/>
      <c r="F36" s="238">
        <v>41384444.450000048</v>
      </c>
      <c r="G36" s="238"/>
      <c r="H36" s="239">
        <f>SUM(F36)</f>
        <v>41384444.450000048</v>
      </c>
      <c r="I36" s="237"/>
      <c r="J36" s="59"/>
    </row>
    <row r="37" spans="1:14" ht="12.75">
      <c r="A37" s="116"/>
      <c r="B37" s="328" t="s">
        <v>194</v>
      </c>
      <c r="C37" s="328"/>
      <c r="D37" s="238"/>
      <c r="E37" s="238"/>
      <c r="F37" s="238">
        <v>0</v>
      </c>
      <c r="G37" s="238"/>
      <c r="H37" s="239">
        <f>SUM(F37)</f>
        <v>0</v>
      </c>
      <c r="I37" s="237"/>
      <c r="J37" s="59"/>
    </row>
    <row r="38" spans="1:14" ht="13.5" customHeight="1">
      <c r="A38" s="116"/>
      <c r="B38" s="328" t="s">
        <v>195</v>
      </c>
      <c r="C38" s="328"/>
      <c r="D38" s="238"/>
      <c r="E38" s="238"/>
      <c r="F38" s="238">
        <v>0</v>
      </c>
      <c r="G38" s="238"/>
      <c r="H38" s="239">
        <f>SUM(F38)</f>
        <v>0</v>
      </c>
      <c r="I38" s="237"/>
      <c r="J38" s="59"/>
    </row>
    <row r="39" spans="1:14" ht="7.5" customHeight="1">
      <c r="A39" s="116"/>
      <c r="B39" s="126"/>
      <c r="C39" s="126"/>
      <c r="D39" s="238"/>
      <c r="E39" s="238"/>
      <c r="F39" s="238"/>
      <c r="G39" s="238"/>
      <c r="H39" s="239"/>
      <c r="I39" s="237"/>
      <c r="J39" s="59"/>
    </row>
    <row r="40" spans="1:14" ht="24.75" customHeight="1">
      <c r="A40" s="116"/>
      <c r="B40" s="327" t="s">
        <v>222</v>
      </c>
      <c r="C40" s="327"/>
      <c r="D40" s="242"/>
      <c r="E40" s="242"/>
      <c r="F40" s="242"/>
      <c r="G40" s="242">
        <v>0</v>
      </c>
      <c r="H40" s="242">
        <f>SUM(G40)</f>
        <v>0</v>
      </c>
      <c r="I40" s="237"/>
      <c r="J40" s="59"/>
    </row>
    <row r="41" spans="1:14" ht="13.5" customHeight="1">
      <c r="A41" s="116"/>
      <c r="B41" s="328" t="s">
        <v>196</v>
      </c>
      <c r="C41" s="328"/>
      <c r="D41" s="238"/>
      <c r="E41" s="238"/>
      <c r="F41" s="238"/>
      <c r="G41" s="238">
        <v>0</v>
      </c>
      <c r="H41" s="239">
        <f>SUM(G41)</f>
        <v>0</v>
      </c>
      <c r="I41" s="237"/>
      <c r="J41" s="59"/>
    </row>
    <row r="42" spans="1:14" ht="13.5" customHeight="1">
      <c r="A42" s="116"/>
      <c r="B42" s="328" t="s">
        <v>199</v>
      </c>
      <c r="C42" s="328"/>
      <c r="D42" s="238"/>
      <c r="E42" s="238"/>
      <c r="F42" s="238"/>
      <c r="G42" s="238">
        <v>0</v>
      </c>
      <c r="H42" s="239">
        <f>SUM(G42)</f>
        <v>0</v>
      </c>
      <c r="I42" s="237"/>
      <c r="J42" s="59"/>
    </row>
    <row r="43" spans="1:14" ht="9.9499999999999993" customHeight="1">
      <c r="A43" s="127"/>
      <c r="B43" s="240"/>
      <c r="C43" s="119"/>
      <c r="D43" s="239"/>
      <c r="E43" s="239"/>
      <c r="F43" s="239"/>
      <c r="G43" s="239"/>
      <c r="H43" s="239"/>
      <c r="I43" s="237"/>
      <c r="J43" s="59"/>
    </row>
    <row r="44" spans="1:14" ht="15">
      <c r="A44" s="244"/>
      <c r="B44" s="411" t="s">
        <v>223</v>
      </c>
      <c r="C44" s="411"/>
      <c r="D44" s="245">
        <f>+D26+D28</f>
        <v>3402279045.4700003</v>
      </c>
      <c r="E44" s="245">
        <f>+E26+E33</f>
        <v>9231455336.6199989</v>
      </c>
      <c r="F44" s="245">
        <f>+F26+F33</f>
        <v>1011817864.5599988</v>
      </c>
      <c r="G44" s="245">
        <f>+G26+G40</f>
        <v>0</v>
      </c>
      <c r="H44" s="245">
        <f>SUM(D44:G44)</f>
        <v>13645552246.65</v>
      </c>
      <c r="I44" s="246"/>
      <c r="J44" s="59"/>
      <c r="K44" s="61" t="str">
        <f>IF(H44=ESF!I59," ","ERROR")</f>
        <v xml:space="preserve"> </v>
      </c>
      <c r="L44" s="37"/>
      <c r="N44" s="37"/>
    </row>
    <row r="45" spans="1:14" ht="6" customHeight="1">
      <c r="A45" s="247"/>
      <c r="B45" s="247"/>
      <c r="C45" s="247"/>
      <c r="D45" s="247"/>
      <c r="E45" s="247"/>
      <c r="F45" s="247"/>
      <c r="G45" s="247"/>
      <c r="H45" s="247"/>
      <c r="I45" s="248"/>
      <c r="J45" s="47"/>
    </row>
    <row r="46" spans="1:14" ht="6" customHeight="1">
      <c r="A46" s="103"/>
      <c r="B46" s="249"/>
      <c r="C46" s="249"/>
      <c r="D46" s="249"/>
      <c r="E46" s="249"/>
      <c r="F46" s="250"/>
      <c r="G46" s="250"/>
      <c r="H46" s="250"/>
      <c r="I46" s="86"/>
      <c r="J46" s="47"/>
    </row>
    <row r="47" spans="1:14" ht="15" customHeight="1">
      <c r="A47" s="102"/>
      <c r="B47" s="359" t="s">
        <v>208</v>
      </c>
      <c r="C47" s="359"/>
      <c r="D47" s="359"/>
      <c r="E47" s="359"/>
      <c r="F47" s="359"/>
      <c r="G47" s="359"/>
      <c r="H47" s="359"/>
      <c r="I47" s="359"/>
      <c r="J47" s="50"/>
    </row>
    <row r="48" spans="1:14" ht="9.75" customHeight="1">
      <c r="A48" s="102"/>
      <c r="B48" s="94"/>
      <c r="C48" s="103"/>
      <c r="D48" s="104"/>
      <c r="E48" s="104"/>
      <c r="F48" s="102"/>
      <c r="G48" s="136"/>
      <c r="H48" s="103"/>
      <c r="I48" s="104"/>
      <c r="J48" s="27"/>
    </row>
    <row r="49" spans="1:10" ht="50.1" customHeight="1">
      <c r="A49" s="102"/>
      <c r="B49" s="94"/>
      <c r="C49" s="106"/>
      <c r="D49" s="106"/>
      <c r="E49" s="409"/>
      <c r="F49" s="409"/>
      <c r="G49" s="409"/>
      <c r="H49" s="182"/>
      <c r="I49" s="104"/>
      <c r="J49" s="27"/>
    </row>
    <row r="50" spans="1:10" ht="14.1" customHeight="1">
      <c r="A50" s="102"/>
      <c r="B50" s="144"/>
      <c r="C50" s="251"/>
      <c r="D50" s="227"/>
      <c r="E50" s="397"/>
      <c r="F50" s="397"/>
      <c r="G50" s="397"/>
      <c r="H50" s="164"/>
      <c r="I50" s="119"/>
      <c r="J50" s="25"/>
    </row>
    <row r="51" spans="1:10" ht="14.1" customHeight="1">
      <c r="A51" s="102"/>
      <c r="B51" s="146"/>
      <c r="C51" s="252"/>
      <c r="D51" s="253"/>
      <c r="E51" s="391"/>
      <c r="F51" s="391"/>
      <c r="G51" s="391"/>
      <c r="H51" s="110"/>
      <c r="I51" s="119"/>
      <c r="J51" s="25"/>
    </row>
    <row r="52" spans="1:10">
      <c r="C52" s="249"/>
      <c r="D52" s="250"/>
      <c r="E52" s="250"/>
      <c r="F52" s="250"/>
      <c r="G52" s="250"/>
    </row>
  </sheetData>
  <sheetProtection formatCells="0" selectLockedCells="1"/>
  <mergeCells count="38">
    <mergeCell ref="B22:C22"/>
    <mergeCell ref="B7:C7"/>
    <mergeCell ref="B10:C10"/>
    <mergeCell ref="B11:C11"/>
    <mergeCell ref="B12:C12"/>
    <mergeCell ref="B13:C13"/>
    <mergeCell ref="B15:C15"/>
    <mergeCell ref="B16:C16"/>
    <mergeCell ref="B17:C17"/>
    <mergeCell ref="B18:C18"/>
    <mergeCell ref="B19:C19"/>
    <mergeCell ref="B20:C20"/>
    <mergeCell ref="B34:C34"/>
    <mergeCell ref="B35:C35"/>
    <mergeCell ref="B36:C36"/>
    <mergeCell ref="B37:C37"/>
    <mergeCell ref="B23:C23"/>
    <mergeCell ref="B24:C24"/>
    <mergeCell ref="B26:C26"/>
    <mergeCell ref="B28:C28"/>
    <mergeCell ref="B29:C29"/>
    <mergeCell ref="B30:C30"/>
    <mergeCell ref="E49:G49"/>
    <mergeCell ref="E50:G50"/>
    <mergeCell ref="E51:G51"/>
    <mergeCell ref="A3:I3"/>
    <mergeCell ref="A2:I2"/>
    <mergeCell ref="A4:I4"/>
    <mergeCell ref="A5:I5"/>
    <mergeCell ref="A6:I6"/>
    <mergeCell ref="B38:C38"/>
    <mergeCell ref="B40:C40"/>
    <mergeCell ref="B41:C41"/>
    <mergeCell ref="B42:C42"/>
    <mergeCell ref="B44:C44"/>
    <mergeCell ref="B47:I47"/>
    <mergeCell ref="B31:C31"/>
    <mergeCell ref="B33:C33"/>
  </mergeCells>
  <printOptions verticalCentered="1"/>
  <pageMargins left="0.78740157480314965" right="0.39370078740157483" top="0.39370078740157483" bottom="0.59055118110236227" header="0" footer="0"/>
  <pageSetup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92"/>
  <sheetViews>
    <sheetView showWhiteSpace="0" topLeftCell="A19" zoomScaleNormal="100" workbookViewId="0">
      <selection activeCell="I23" sqref="I23"/>
    </sheetView>
  </sheetViews>
  <sheetFormatPr baseColWidth="10" defaultRowHeight="12"/>
  <cols>
    <col min="1" max="1" width="1.28515625" style="182" customWidth="1"/>
    <col min="2" max="3" width="1.85546875" style="182" customWidth="1"/>
    <col min="4" max="4" width="3.42578125" style="182" customWidth="1"/>
    <col min="5" max="5" width="23.85546875" style="182" customWidth="1"/>
    <col min="6" max="6" width="21.42578125" style="182" customWidth="1"/>
    <col min="7" max="7" width="17.28515625" style="182" customWidth="1"/>
    <col min="8" max="9" width="18.7109375" style="274" customWidth="1"/>
    <col min="10" max="10" width="3" style="182" customWidth="1"/>
    <col min="11" max="11" width="3" style="28" customWidth="1"/>
    <col min="12" max="12" width="13.28515625" style="16" bestFit="1" customWidth="1"/>
    <col min="13" max="13" width="30.140625" style="16" bestFit="1" customWidth="1"/>
    <col min="14" max="16384" width="11.42578125" style="16"/>
  </cols>
  <sheetData>
    <row r="1" spans="1:11" s="20" customFormat="1" ht="10.5" customHeight="1">
      <c r="A1" s="425"/>
      <c r="B1" s="425"/>
      <c r="C1" s="425"/>
      <c r="D1" s="425"/>
      <c r="E1" s="425"/>
      <c r="F1" s="425"/>
      <c r="G1" s="425"/>
      <c r="H1" s="425"/>
      <c r="I1" s="425"/>
      <c r="J1" s="425"/>
      <c r="K1" s="46"/>
    </row>
    <row r="2" spans="1:11" s="20" customFormat="1" ht="16.5" customHeight="1">
      <c r="A2" s="341" t="s">
        <v>209</v>
      </c>
      <c r="B2" s="341"/>
      <c r="C2" s="341"/>
      <c r="D2" s="341"/>
      <c r="E2" s="341"/>
      <c r="F2" s="341"/>
      <c r="G2" s="341"/>
      <c r="H2" s="341"/>
      <c r="I2" s="341"/>
      <c r="J2" s="341"/>
      <c r="K2" s="55"/>
    </row>
    <row r="3" spans="1:11" ht="15" customHeight="1">
      <c r="A3" s="336" t="s">
        <v>156</v>
      </c>
      <c r="B3" s="336"/>
      <c r="C3" s="336"/>
      <c r="D3" s="336"/>
      <c r="E3" s="336"/>
      <c r="F3" s="336"/>
      <c r="G3" s="336"/>
      <c r="H3" s="336"/>
      <c r="I3" s="336"/>
      <c r="J3" s="336"/>
      <c r="K3" s="56"/>
    </row>
    <row r="4" spans="1:11" ht="13.5" customHeight="1">
      <c r="A4" s="336" t="s">
        <v>241</v>
      </c>
      <c r="B4" s="336"/>
      <c r="C4" s="336"/>
      <c r="D4" s="336"/>
      <c r="E4" s="336"/>
      <c r="F4" s="336"/>
      <c r="G4" s="336"/>
      <c r="H4" s="336"/>
      <c r="I4" s="336"/>
      <c r="J4" s="336"/>
      <c r="K4" s="56"/>
    </row>
    <row r="5" spans="1:11" s="20" customFormat="1" ht="13.5" customHeight="1">
      <c r="A5" s="426" t="s">
        <v>224</v>
      </c>
      <c r="B5" s="426"/>
      <c r="C5" s="426"/>
      <c r="D5" s="426"/>
      <c r="E5" s="426"/>
      <c r="F5" s="426"/>
      <c r="G5" s="426"/>
      <c r="H5" s="426"/>
      <c r="I5" s="426"/>
      <c r="J5" s="426"/>
      <c r="K5" s="45"/>
    </row>
    <row r="6" spans="1:11" s="20" customFormat="1" ht="31.5" customHeight="1">
      <c r="A6" s="320"/>
      <c r="B6" s="419" t="s">
        <v>75</v>
      </c>
      <c r="C6" s="419"/>
      <c r="D6" s="419"/>
      <c r="E6" s="419"/>
      <c r="F6" s="419"/>
      <c r="G6" s="321"/>
      <c r="H6" s="322">
        <v>2021</v>
      </c>
      <c r="I6" s="322">
        <v>2020</v>
      </c>
      <c r="J6" s="323"/>
      <c r="K6" s="58"/>
    </row>
    <row r="7" spans="1:11" s="20" customFormat="1" ht="3" customHeight="1">
      <c r="A7" s="74"/>
      <c r="B7" s="182"/>
      <c r="C7" s="182"/>
      <c r="D7" s="75"/>
      <c r="E7" s="75"/>
      <c r="F7" s="75"/>
      <c r="G7" s="75"/>
      <c r="H7" s="257"/>
      <c r="I7" s="257"/>
      <c r="J7" s="77"/>
      <c r="K7" s="28"/>
    </row>
    <row r="8" spans="1:11" s="20" customFormat="1" ht="4.5" customHeight="1">
      <c r="A8" s="116"/>
      <c r="B8" s="98"/>
      <c r="C8" s="150"/>
      <c r="D8" s="150"/>
      <c r="E8" s="150"/>
      <c r="F8" s="150"/>
      <c r="G8" s="150"/>
      <c r="H8" s="257"/>
      <c r="I8" s="257"/>
      <c r="J8" s="80"/>
      <c r="K8" s="21"/>
    </row>
    <row r="9" spans="1:11" ht="17.25" customHeight="1">
      <c r="A9" s="116"/>
      <c r="B9" s="417" t="s">
        <v>186</v>
      </c>
      <c r="C9" s="417"/>
      <c r="D9" s="417"/>
      <c r="E9" s="417"/>
      <c r="F9" s="417"/>
      <c r="G9" s="417"/>
      <c r="H9" s="257"/>
      <c r="I9" s="257"/>
      <c r="J9" s="80"/>
      <c r="K9" s="21"/>
    </row>
    <row r="10" spans="1:11" ht="7.5" customHeight="1">
      <c r="A10" s="116"/>
      <c r="B10" s="98"/>
      <c r="C10" s="150"/>
      <c r="D10" s="98"/>
      <c r="E10" s="98"/>
      <c r="F10" s="150"/>
      <c r="G10" s="150"/>
      <c r="H10" s="257"/>
      <c r="I10" s="257"/>
      <c r="J10" s="80"/>
      <c r="K10" s="21"/>
    </row>
    <row r="11" spans="1:11" ht="12.75" customHeight="1">
      <c r="A11" s="116"/>
      <c r="B11" s="98"/>
      <c r="C11" s="417" t="s">
        <v>66</v>
      </c>
      <c r="D11" s="417"/>
      <c r="E11" s="417"/>
      <c r="F11" s="417"/>
      <c r="G11" s="417"/>
      <c r="H11" s="258">
        <f>SUM(H12:H21)</f>
        <v>17084094710.15</v>
      </c>
      <c r="I11" s="258">
        <f>SUM(I12:I21)</f>
        <v>23519063489.329998</v>
      </c>
      <c r="J11" s="80"/>
      <c r="K11" s="21"/>
    </row>
    <row r="12" spans="1:11" ht="15" customHeight="1">
      <c r="A12" s="116"/>
      <c r="B12" s="98"/>
      <c r="C12" s="150"/>
      <c r="D12" s="416" t="s">
        <v>83</v>
      </c>
      <c r="E12" s="416"/>
      <c r="F12" s="416"/>
      <c r="G12" s="416"/>
      <c r="H12" s="259">
        <v>1286420543.5</v>
      </c>
      <c r="I12" s="259">
        <v>1607999460.2</v>
      </c>
      <c r="J12" s="80"/>
      <c r="K12" s="21"/>
    </row>
    <row r="13" spans="1:11" ht="15" customHeight="1">
      <c r="A13" s="116"/>
      <c r="B13" s="98"/>
      <c r="C13" s="150"/>
      <c r="D13" s="416" t="s">
        <v>176</v>
      </c>
      <c r="E13" s="416"/>
      <c r="F13" s="416"/>
      <c r="G13" s="416"/>
      <c r="H13" s="259">
        <v>0</v>
      </c>
      <c r="I13" s="259">
        <v>0</v>
      </c>
      <c r="J13" s="80"/>
      <c r="K13" s="21"/>
    </row>
    <row r="14" spans="1:11" ht="15" customHeight="1">
      <c r="A14" s="116"/>
      <c r="B14" s="98"/>
      <c r="C14" s="260"/>
      <c r="D14" s="416" t="s">
        <v>158</v>
      </c>
      <c r="E14" s="416"/>
      <c r="F14" s="416"/>
      <c r="G14" s="416"/>
      <c r="H14" s="259">
        <v>0</v>
      </c>
      <c r="I14" s="259">
        <v>0</v>
      </c>
      <c r="J14" s="80"/>
      <c r="K14" s="21"/>
    </row>
    <row r="15" spans="1:11" ht="15" customHeight="1">
      <c r="A15" s="116"/>
      <c r="B15" s="98"/>
      <c r="C15" s="260"/>
      <c r="D15" s="416" t="s">
        <v>89</v>
      </c>
      <c r="E15" s="416"/>
      <c r="F15" s="416"/>
      <c r="G15" s="416"/>
      <c r="H15" s="259">
        <v>392620282.66000003</v>
      </c>
      <c r="I15" s="259">
        <v>445215450.47000003</v>
      </c>
      <c r="J15" s="80"/>
      <c r="K15" s="21"/>
    </row>
    <row r="16" spans="1:11" ht="15" customHeight="1">
      <c r="A16" s="116"/>
      <c r="B16" s="98"/>
      <c r="C16" s="260"/>
      <c r="D16" s="416" t="s">
        <v>207</v>
      </c>
      <c r="E16" s="416"/>
      <c r="F16" s="416"/>
      <c r="G16" s="416"/>
      <c r="H16" s="259">
        <v>58668214.270000003</v>
      </c>
      <c r="I16" s="259">
        <v>139606088.19</v>
      </c>
      <c r="J16" s="80"/>
      <c r="K16" s="21"/>
    </row>
    <row r="17" spans="1:11" ht="15" customHeight="1">
      <c r="A17" s="116"/>
      <c r="B17" s="98"/>
      <c r="C17" s="260"/>
      <c r="D17" s="416" t="s">
        <v>202</v>
      </c>
      <c r="E17" s="416"/>
      <c r="F17" s="416"/>
      <c r="G17" s="416"/>
      <c r="H17" s="259">
        <v>83982544.469999999</v>
      </c>
      <c r="I17" s="259">
        <v>77430932.140000001</v>
      </c>
      <c r="J17" s="80"/>
      <c r="K17" s="21"/>
    </row>
    <row r="18" spans="1:11" ht="15" customHeight="1">
      <c r="A18" s="116"/>
      <c r="B18" s="98"/>
      <c r="C18" s="260"/>
      <c r="D18" s="416" t="s">
        <v>203</v>
      </c>
      <c r="E18" s="416"/>
      <c r="F18" s="416"/>
      <c r="G18" s="416"/>
      <c r="H18" s="259">
        <v>0</v>
      </c>
      <c r="I18" s="259">
        <v>0</v>
      </c>
      <c r="J18" s="80"/>
      <c r="K18" s="21"/>
    </row>
    <row r="19" spans="1:11" ht="28.5" customHeight="1">
      <c r="A19" s="116"/>
      <c r="B19" s="98"/>
      <c r="C19" s="260"/>
      <c r="D19" s="420" t="s">
        <v>205</v>
      </c>
      <c r="E19" s="420"/>
      <c r="F19" s="420"/>
      <c r="G19" s="420"/>
      <c r="H19" s="261">
        <v>15260895645.17</v>
      </c>
      <c r="I19" s="261">
        <v>21247749667.189999</v>
      </c>
      <c r="J19" s="80"/>
      <c r="K19" s="21"/>
    </row>
    <row r="20" spans="1:11" ht="15" customHeight="1">
      <c r="A20" s="116"/>
      <c r="B20" s="98"/>
      <c r="C20" s="260"/>
      <c r="D20" s="416" t="s">
        <v>206</v>
      </c>
      <c r="E20" s="416"/>
      <c r="F20" s="416"/>
      <c r="G20" s="416"/>
      <c r="H20" s="259">
        <v>0</v>
      </c>
      <c r="I20" s="259">
        <v>0</v>
      </c>
      <c r="J20" s="80"/>
      <c r="K20" s="21"/>
    </row>
    <row r="21" spans="1:11" ht="15" customHeight="1">
      <c r="A21" s="116"/>
      <c r="B21" s="98"/>
      <c r="C21" s="260"/>
      <c r="D21" s="416" t="s">
        <v>177</v>
      </c>
      <c r="E21" s="416"/>
      <c r="F21" s="416"/>
      <c r="G21" s="176"/>
      <c r="H21" s="259">
        <v>1507480.08</v>
      </c>
      <c r="I21" s="259">
        <v>1061891.1399999999</v>
      </c>
      <c r="J21" s="80"/>
      <c r="K21" s="21"/>
    </row>
    <row r="22" spans="1:11" ht="6.75" customHeight="1">
      <c r="A22" s="116"/>
      <c r="B22" s="98"/>
      <c r="C22" s="150"/>
      <c r="D22" s="98"/>
      <c r="E22" s="98"/>
      <c r="F22" s="150"/>
      <c r="G22" s="150"/>
      <c r="H22" s="257"/>
      <c r="I22" s="257"/>
      <c r="J22" s="80"/>
      <c r="K22" s="21"/>
    </row>
    <row r="23" spans="1:11" ht="12" customHeight="1">
      <c r="A23" s="116"/>
      <c r="B23" s="98"/>
      <c r="C23" s="417" t="s">
        <v>67</v>
      </c>
      <c r="D23" s="417"/>
      <c r="E23" s="417"/>
      <c r="F23" s="417"/>
      <c r="G23" s="417"/>
      <c r="H23" s="258">
        <f>SUM(H24:H39)</f>
        <v>15895302642.33</v>
      </c>
      <c r="I23" s="258">
        <f>SUM(I24:I39)</f>
        <v>21641125932.68</v>
      </c>
      <c r="J23" s="80"/>
      <c r="K23" s="21"/>
    </row>
    <row r="24" spans="1:11" ht="15" customHeight="1">
      <c r="A24" s="116"/>
      <c r="B24" s="98"/>
      <c r="C24" s="262"/>
      <c r="D24" s="416" t="s">
        <v>161</v>
      </c>
      <c r="E24" s="416"/>
      <c r="F24" s="416"/>
      <c r="G24" s="416"/>
      <c r="H24" s="259">
        <v>4673153800.1000004</v>
      </c>
      <c r="I24" s="259">
        <v>6656362077.3900003</v>
      </c>
      <c r="J24" s="80"/>
      <c r="K24" s="21"/>
    </row>
    <row r="25" spans="1:11" ht="15" customHeight="1">
      <c r="A25" s="116"/>
      <c r="B25" s="98"/>
      <c r="C25" s="262"/>
      <c r="D25" s="416" t="s">
        <v>86</v>
      </c>
      <c r="E25" s="416"/>
      <c r="F25" s="416"/>
      <c r="G25" s="416"/>
      <c r="H25" s="259">
        <v>334688241.44</v>
      </c>
      <c r="I25" s="259">
        <v>447549098</v>
      </c>
      <c r="J25" s="80"/>
      <c r="K25" s="21"/>
    </row>
    <row r="26" spans="1:11" ht="15" customHeight="1">
      <c r="A26" s="116"/>
      <c r="B26" s="98"/>
      <c r="C26" s="262"/>
      <c r="D26" s="416" t="s">
        <v>88</v>
      </c>
      <c r="E26" s="416"/>
      <c r="F26" s="416"/>
      <c r="G26" s="416"/>
      <c r="H26" s="259">
        <v>880692022.94000006</v>
      </c>
      <c r="I26" s="259">
        <v>1249785700.5699999</v>
      </c>
      <c r="J26" s="80"/>
      <c r="K26" s="21"/>
    </row>
    <row r="27" spans="1:11" ht="15" customHeight="1">
      <c r="A27" s="116"/>
      <c r="B27" s="98"/>
      <c r="C27" s="262"/>
      <c r="D27" s="416" t="s">
        <v>90</v>
      </c>
      <c r="E27" s="416"/>
      <c r="F27" s="416"/>
      <c r="G27" s="416"/>
      <c r="H27" s="259">
        <v>815923569.75999999</v>
      </c>
      <c r="I27" s="259">
        <v>874011463.29999995</v>
      </c>
      <c r="J27" s="80"/>
      <c r="K27" s="21"/>
    </row>
    <row r="28" spans="1:11" ht="15" customHeight="1">
      <c r="A28" s="116"/>
      <c r="B28" s="98"/>
      <c r="C28" s="262"/>
      <c r="D28" s="416" t="s">
        <v>164</v>
      </c>
      <c r="E28" s="416"/>
      <c r="F28" s="416"/>
      <c r="G28" s="416"/>
      <c r="H28" s="259">
        <v>5010515052.5799999</v>
      </c>
      <c r="I28" s="259">
        <v>6929231823.0100002</v>
      </c>
      <c r="J28" s="80"/>
      <c r="K28" s="21"/>
    </row>
    <row r="29" spans="1:11" ht="15" customHeight="1">
      <c r="A29" s="116"/>
      <c r="B29" s="98"/>
      <c r="C29" s="262"/>
      <c r="D29" s="416" t="s">
        <v>166</v>
      </c>
      <c r="E29" s="416"/>
      <c r="F29" s="416"/>
      <c r="G29" s="416"/>
      <c r="H29" s="259">
        <v>43672219.340000004</v>
      </c>
      <c r="I29" s="259">
        <v>62956942.299999997</v>
      </c>
      <c r="J29" s="80"/>
      <c r="K29" s="21"/>
    </row>
    <row r="30" spans="1:11" ht="15" customHeight="1">
      <c r="A30" s="116"/>
      <c r="B30" s="98"/>
      <c r="C30" s="262"/>
      <c r="D30" s="416" t="s">
        <v>93</v>
      </c>
      <c r="E30" s="416"/>
      <c r="F30" s="416"/>
      <c r="G30" s="416"/>
      <c r="H30" s="259">
        <v>318935952.16000003</v>
      </c>
      <c r="I30" s="259">
        <v>430754065.29000002</v>
      </c>
      <c r="J30" s="80"/>
      <c r="K30" s="21"/>
    </row>
    <row r="31" spans="1:11" ht="15" customHeight="1">
      <c r="A31" s="116"/>
      <c r="B31" s="98"/>
      <c r="C31" s="262"/>
      <c r="D31" s="416" t="s">
        <v>94</v>
      </c>
      <c r="E31" s="416"/>
      <c r="F31" s="416"/>
      <c r="G31" s="416"/>
      <c r="H31" s="259">
        <v>0</v>
      </c>
      <c r="I31" s="259">
        <v>0</v>
      </c>
      <c r="J31" s="80"/>
      <c r="K31" s="21"/>
    </row>
    <row r="32" spans="1:11" ht="15" customHeight="1">
      <c r="A32" s="116"/>
      <c r="B32" s="98"/>
      <c r="C32" s="262"/>
      <c r="D32" s="416" t="s">
        <v>96</v>
      </c>
      <c r="E32" s="416"/>
      <c r="F32" s="416"/>
      <c r="G32" s="416"/>
      <c r="H32" s="259">
        <v>68353281.150000006</v>
      </c>
      <c r="I32" s="259">
        <v>92769399.599999994</v>
      </c>
      <c r="J32" s="80"/>
      <c r="K32" s="21"/>
    </row>
    <row r="33" spans="1:11" ht="15" customHeight="1">
      <c r="A33" s="116"/>
      <c r="B33" s="98"/>
      <c r="C33" s="262"/>
      <c r="D33" s="416" t="s">
        <v>97</v>
      </c>
      <c r="E33" s="416"/>
      <c r="F33" s="416"/>
      <c r="G33" s="416"/>
      <c r="H33" s="259">
        <v>0</v>
      </c>
      <c r="I33" s="259">
        <v>0</v>
      </c>
      <c r="J33" s="80"/>
      <c r="K33" s="21"/>
    </row>
    <row r="34" spans="1:11" ht="15" customHeight="1">
      <c r="A34" s="116"/>
      <c r="B34" s="98"/>
      <c r="C34" s="262"/>
      <c r="D34" s="416" t="s">
        <v>98</v>
      </c>
      <c r="E34" s="416"/>
      <c r="F34" s="416"/>
      <c r="G34" s="416"/>
      <c r="H34" s="259">
        <v>0</v>
      </c>
      <c r="I34" s="259">
        <v>0</v>
      </c>
      <c r="J34" s="80"/>
      <c r="K34" s="21"/>
    </row>
    <row r="35" spans="1:11" ht="15" customHeight="1">
      <c r="A35" s="116"/>
      <c r="B35" s="98"/>
      <c r="C35" s="262"/>
      <c r="D35" s="416" t="s">
        <v>100</v>
      </c>
      <c r="E35" s="416"/>
      <c r="F35" s="416"/>
      <c r="G35" s="416"/>
      <c r="H35" s="259">
        <v>0</v>
      </c>
      <c r="I35" s="259">
        <v>0</v>
      </c>
      <c r="J35" s="80"/>
      <c r="K35" s="21"/>
    </row>
    <row r="36" spans="1:11" ht="15" customHeight="1">
      <c r="A36" s="116"/>
      <c r="B36" s="98"/>
      <c r="C36" s="262"/>
      <c r="D36" s="416" t="s">
        <v>168</v>
      </c>
      <c r="E36" s="416"/>
      <c r="F36" s="416"/>
      <c r="G36" s="416"/>
      <c r="H36" s="259">
        <v>1915307302.27</v>
      </c>
      <c r="I36" s="259">
        <v>2624178280.4099998</v>
      </c>
      <c r="J36" s="80"/>
      <c r="K36" s="21"/>
    </row>
    <row r="37" spans="1:11" ht="15" customHeight="1">
      <c r="A37" s="116"/>
      <c r="B37" s="98"/>
      <c r="C37" s="262"/>
      <c r="D37" s="416" t="s">
        <v>130</v>
      </c>
      <c r="E37" s="416"/>
      <c r="F37" s="416"/>
      <c r="G37" s="416"/>
      <c r="H37" s="259">
        <v>1264442672.74</v>
      </c>
      <c r="I37" s="259">
        <v>1547436116.0999999</v>
      </c>
      <c r="J37" s="80"/>
      <c r="K37" s="21"/>
    </row>
    <row r="38" spans="1:11" ht="15" customHeight="1">
      <c r="A38" s="116"/>
      <c r="B38" s="98"/>
      <c r="C38" s="262"/>
      <c r="D38" s="416" t="s">
        <v>107</v>
      </c>
      <c r="E38" s="416"/>
      <c r="F38" s="416"/>
      <c r="G38" s="416"/>
      <c r="H38" s="259">
        <v>569618527.85000002</v>
      </c>
      <c r="I38" s="259">
        <v>726090966.71000004</v>
      </c>
      <c r="J38" s="80"/>
      <c r="K38" s="21"/>
    </row>
    <row r="39" spans="1:11" ht="15" customHeight="1">
      <c r="A39" s="116"/>
      <c r="B39" s="98"/>
      <c r="C39" s="262"/>
      <c r="D39" s="416" t="s">
        <v>178</v>
      </c>
      <c r="E39" s="416"/>
      <c r="F39" s="416"/>
      <c r="G39" s="416"/>
      <c r="H39" s="259">
        <v>0</v>
      </c>
      <c r="I39" s="259">
        <v>0</v>
      </c>
      <c r="J39" s="80"/>
      <c r="K39" s="21"/>
    </row>
    <row r="40" spans="1:11" ht="5.25" customHeight="1">
      <c r="A40" s="116"/>
      <c r="B40" s="98"/>
      <c r="C40" s="150"/>
      <c r="D40" s="98"/>
      <c r="E40" s="98"/>
      <c r="F40" s="150"/>
      <c r="G40" s="150"/>
      <c r="H40" s="257"/>
      <c r="I40" s="257"/>
      <c r="J40" s="80"/>
      <c r="K40" s="21"/>
    </row>
    <row r="41" spans="1:11" s="32" customFormat="1" ht="12" customHeight="1">
      <c r="A41" s="263"/>
      <c r="B41" s="423" t="s">
        <v>170</v>
      </c>
      <c r="C41" s="423"/>
      <c r="D41" s="423"/>
      <c r="E41" s="423"/>
      <c r="F41" s="423"/>
      <c r="G41" s="423"/>
      <c r="H41" s="264">
        <f>H11-H23</f>
        <v>1188792067.8199997</v>
      </c>
      <c r="I41" s="264">
        <f>I11-I23</f>
        <v>1877937556.6499977</v>
      </c>
      <c r="J41" s="265"/>
      <c r="K41" s="54"/>
    </row>
    <row r="42" spans="1:11" s="32" customFormat="1" ht="6" customHeight="1">
      <c r="A42" s="263"/>
      <c r="B42" s="266"/>
      <c r="C42" s="262"/>
      <c r="D42" s="262"/>
      <c r="E42" s="262"/>
      <c r="F42" s="262"/>
      <c r="G42" s="262"/>
      <c r="H42" s="264"/>
      <c r="I42" s="264"/>
      <c r="J42" s="265"/>
      <c r="K42" s="54"/>
    </row>
    <row r="43" spans="1:11" s="32" customFormat="1" ht="12.75">
      <c r="A43" s="263"/>
      <c r="B43" s="412" t="s">
        <v>157</v>
      </c>
      <c r="C43" s="412"/>
      <c r="D43" s="412"/>
      <c r="E43" s="412"/>
      <c r="F43" s="412"/>
      <c r="G43" s="412"/>
      <c r="H43" s="257"/>
      <c r="I43" s="257"/>
      <c r="J43" s="115"/>
      <c r="K43" s="20"/>
    </row>
    <row r="44" spans="1:11" s="32" customFormat="1" ht="9" customHeight="1">
      <c r="A44" s="263"/>
      <c r="B44" s="266"/>
      <c r="C44" s="98"/>
      <c r="D44" s="150"/>
      <c r="E44" s="150"/>
      <c r="F44" s="150"/>
      <c r="G44" s="150"/>
      <c r="H44" s="257"/>
      <c r="I44" s="257"/>
      <c r="J44" s="115"/>
      <c r="K44" s="20"/>
    </row>
    <row r="45" spans="1:11" s="32" customFormat="1" ht="12.75">
      <c r="A45" s="263"/>
      <c r="B45" s="266"/>
      <c r="C45" s="418" t="s">
        <v>66</v>
      </c>
      <c r="D45" s="418"/>
      <c r="E45" s="418"/>
      <c r="F45" s="418"/>
      <c r="G45" s="418"/>
      <c r="H45" s="258">
        <f>SUM(H46:H48)</f>
        <v>74210035.5</v>
      </c>
      <c r="I45" s="258">
        <f>SUM(I46:I48)</f>
        <v>130341505.72</v>
      </c>
      <c r="J45" s="115"/>
      <c r="K45" s="20"/>
    </row>
    <row r="46" spans="1:11" s="32" customFormat="1">
      <c r="A46" s="263"/>
      <c r="B46" s="266"/>
      <c r="C46" s="98"/>
      <c r="D46" s="424" t="s">
        <v>32</v>
      </c>
      <c r="E46" s="424"/>
      <c r="F46" s="424"/>
      <c r="G46" s="424"/>
      <c r="H46" s="259">
        <v>50115630.920000002</v>
      </c>
      <c r="I46" s="259">
        <v>95153971.719999999</v>
      </c>
      <c r="J46" s="115"/>
      <c r="K46" s="20"/>
    </row>
    <row r="47" spans="1:11" s="32" customFormat="1">
      <c r="A47" s="263"/>
      <c r="B47" s="266"/>
      <c r="C47" s="98"/>
      <c r="D47" s="424" t="s">
        <v>34</v>
      </c>
      <c r="E47" s="424"/>
      <c r="F47" s="424"/>
      <c r="G47" s="424"/>
      <c r="H47" s="259">
        <v>23439984.199999999</v>
      </c>
      <c r="I47" s="259">
        <v>33737534</v>
      </c>
      <c r="J47" s="115"/>
      <c r="K47" s="20"/>
    </row>
    <row r="48" spans="1:11" s="32" customFormat="1">
      <c r="A48" s="263"/>
      <c r="B48" s="266"/>
      <c r="C48" s="98"/>
      <c r="D48" s="421" t="s">
        <v>179</v>
      </c>
      <c r="E48" s="421"/>
      <c r="F48" s="421"/>
      <c r="G48" s="421"/>
      <c r="H48" s="259">
        <v>654420.38</v>
      </c>
      <c r="I48" s="259">
        <v>1450000</v>
      </c>
      <c r="J48" s="115"/>
      <c r="K48" s="20"/>
    </row>
    <row r="49" spans="1:13" s="32" customFormat="1" ht="7.5" customHeight="1">
      <c r="A49" s="263"/>
      <c r="B49" s="266"/>
      <c r="C49" s="98"/>
      <c r="D49" s="267"/>
      <c r="E49" s="105"/>
      <c r="F49" s="105"/>
      <c r="G49" s="105"/>
      <c r="H49" s="166"/>
      <c r="I49" s="166"/>
      <c r="J49" s="115"/>
      <c r="K49" s="20"/>
    </row>
    <row r="50" spans="1:13" s="32" customFormat="1" ht="12.75">
      <c r="A50" s="263"/>
      <c r="B50" s="266"/>
      <c r="C50" s="418" t="s">
        <v>67</v>
      </c>
      <c r="D50" s="418"/>
      <c r="E50" s="418"/>
      <c r="F50" s="418"/>
      <c r="G50" s="418"/>
      <c r="H50" s="258">
        <f>SUM(H51:H53)</f>
        <v>933794466.75999999</v>
      </c>
      <c r="I50" s="258">
        <f>SUM(I51:I53)</f>
        <v>2077091415.3099999</v>
      </c>
      <c r="J50" s="115"/>
      <c r="K50" s="20"/>
      <c r="M50" s="38"/>
    </row>
    <row r="51" spans="1:13" s="32" customFormat="1">
      <c r="A51" s="263"/>
      <c r="B51" s="266"/>
      <c r="C51" s="98"/>
      <c r="D51" s="421" t="s">
        <v>32</v>
      </c>
      <c r="E51" s="421"/>
      <c r="F51" s="421"/>
      <c r="G51" s="421"/>
      <c r="H51" s="259">
        <v>780230615.15999997</v>
      </c>
      <c r="I51" s="259">
        <v>1889961675.3</v>
      </c>
      <c r="J51" s="115"/>
      <c r="K51" s="20"/>
      <c r="L51" s="38"/>
    </row>
    <row r="52" spans="1:13" s="32" customFormat="1">
      <c r="A52" s="263"/>
      <c r="B52" s="266"/>
      <c r="C52" s="98"/>
      <c r="D52" s="421" t="s">
        <v>34</v>
      </c>
      <c r="E52" s="421"/>
      <c r="F52" s="421"/>
      <c r="G52" s="421"/>
      <c r="H52" s="259">
        <v>146896585.81999999</v>
      </c>
      <c r="I52" s="259">
        <v>179400816.59</v>
      </c>
      <c r="J52" s="115"/>
      <c r="K52" s="20"/>
      <c r="M52" s="38"/>
    </row>
    <row r="53" spans="1:13" s="32" customFormat="1">
      <c r="A53" s="263"/>
      <c r="B53" s="266"/>
      <c r="C53" s="98"/>
      <c r="D53" s="421" t="s">
        <v>180</v>
      </c>
      <c r="E53" s="421"/>
      <c r="F53" s="421"/>
      <c r="G53" s="421"/>
      <c r="H53" s="259">
        <v>6667265.7800000003</v>
      </c>
      <c r="I53" s="259">
        <v>7728923.4199999999</v>
      </c>
      <c r="J53" s="115"/>
      <c r="K53" s="20"/>
    </row>
    <row r="54" spans="1:13" s="32" customFormat="1" ht="12.75">
      <c r="A54" s="263"/>
      <c r="B54" s="423" t="s">
        <v>159</v>
      </c>
      <c r="C54" s="423"/>
      <c r="D54" s="423"/>
      <c r="E54" s="423"/>
      <c r="F54" s="423"/>
      <c r="G54" s="423"/>
      <c r="H54" s="258">
        <f>H45-H50</f>
        <v>-859584431.25999999</v>
      </c>
      <c r="I54" s="258">
        <f>I45-I50</f>
        <v>-1946749909.5899999</v>
      </c>
      <c r="J54" s="115"/>
      <c r="K54" s="20"/>
    </row>
    <row r="55" spans="1:13" s="32" customFormat="1" ht="5.25" customHeight="1">
      <c r="A55" s="263"/>
      <c r="B55" s="266"/>
      <c r="C55" s="102"/>
      <c r="D55" s="105"/>
      <c r="E55" s="105"/>
      <c r="F55" s="105"/>
      <c r="G55" s="105"/>
      <c r="H55" s="166"/>
      <c r="I55" s="166"/>
      <c r="J55" s="115"/>
      <c r="K55" s="20"/>
    </row>
    <row r="56" spans="1:13" s="32" customFormat="1" ht="12.75">
      <c r="A56" s="263"/>
      <c r="B56" s="412" t="s">
        <v>160</v>
      </c>
      <c r="C56" s="412"/>
      <c r="D56" s="412"/>
      <c r="E56" s="412"/>
      <c r="F56" s="412"/>
      <c r="G56" s="412"/>
      <c r="H56" s="268"/>
      <c r="I56" s="268"/>
      <c r="J56" s="115"/>
      <c r="K56" s="20"/>
    </row>
    <row r="57" spans="1:13" s="32" customFormat="1" ht="6.75" customHeight="1">
      <c r="A57" s="263"/>
      <c r="B57" s="266"/>
      <c r="C57" s="98"/>
      <c r="D57" s="150"/>
      <c r="E57" s="98"/>
      <c r="F57" s="176"/>
      <c r="G57" s="176"/>
      <c r="H57" s="257"/>
      <c r="I57" s="257"/>
      <c r="J57" s="115"/>
      <c r="K57" s="20"/>
    </row>
    <row r="58" spans="1:13" s="32" customFormat="1" ht="12.75">
      <c r="A58" s="263"/>
      <c r="B58" s="266"/>
      <c r="C58" s="418" t="s">
        <v>66</v>
      </c>
      <c r="D58" s="418"/>
      <c r="E58" s="418"/>
      <c r="F58" s="418"/>
      <c r="G58" s="418"/>
      <c r="H58" s="258">
        <f>H59+H62</f>
        <v>44397934060.110001</v>
      </c>
      <c r="I58" s="258">
        <f>I59+I62</f>
        <v>80269379590.759995</v>
      </c>
      <c r="J58" s="115"/>
      <c r="K58" s="20"/>
    </row>
    <row r="59" spans="1:13" s="32" customFormat="1">
      <c r="A59" s="263"/>
      <c r="B59" s="266"/>
      <c r="C59" s="102"/>
      <c r="D59" s="421" t="s">
        <v>162</v>
      </c>
      <c r="E59" s="421"/>
      <c r="F59" s="421"/>
      <c r="G59" s="421"/>
      <c r="H59" s="259">
        <f>+H60+H61</f>
        <v>-31638375.59</v>
      </c>
      <c r="I59" s="259">
        <f>+I60+I61</f>
        <v>-37230989.689999998</v>
      </c>
      <c r="J59" s="115"/>
      <c r="K59" s="20"/>
    </row>
    <row r="60" spans="1:13" s="32" customFormat="1">
      <c r="A60" s="263"/>
      <c r="B60" s="266"/>
      <c r="C60" s="98"/>
      <c r="D60" s="260" t="s">
        <v>163</v>
      </c>
      <c r="E60" s="260"/>
      <c r="F60" s="260"/>
      <c r="G60" s="269"/>
      <c r="H60" s="259">
        <v>-31638375.59</v>
      </c>
      <c r="I60" s="259">
        <v>-37230989.689999998</v>
      </c>
      <c r="J60" s="115"/>
      <c r="K60" s="20"/>
    </row>
    <row r="61" spans="1:13" s="32" customFormat="1">
      <c r="A61" s="263"/>
      <c r="B61" s="266"/>
      <c r="C61" s="98"/>
      <c r="D61" s="260" t="s">
        <v>165</v>
      </c>
      <c r="E61" s="260"/>
      <c r="F61" s="260"/>
      <c r="G61" s="269"/>
      <c r="H61" s="259">
        <v>0</v>
      </c>
      <c r="I61" s="259">
        <v>0</v>
      </c>
      <c r="J61" s="115"/>
      <c r="K61" s="20"/>
    </row>
    <row r="62" spans="1:13" s="32" customFormat="1">
      <c r="A62" s="263"/>
      <c r="B62" s="266"/>
      <c r="C62" s="98"/>
      <c r="D62" s="421" t="s">
        <v>181</v>
      </c>
      <c r="E62" s="421"/>
      <c r="F62" s="421"/>
      <c r="G62" s="421"/>
      <c r="H62" s="259">
        <v>44429572435.699997</v>
      </c>
      <c r="I62" s="259">
        <v>80306610580.449997</v>
      </c>
      <c r="J62" s="115"/>
      <c r="K62" s="20"/>
    </row>
    <row r="63" spans="1:13" s="32" customFormat="1" ht="7.5" customHeight="1">
      <c r="A63" s="263"/>
      <c r="B63" s="266"/>
      <c r="C63" s="98"/>
      <c r="D63" s="267"/>
      <c r="E63" s="105"/>
      <c r="F63" s="105"/>
      <c r="G63" s="105"/>
      <c r="H63" s="166"/>
      <c r="I63" s="166"/>
      <c r="J63" s="115"/>
      <c r="K63" s="20"/>
    </row>
    <row r="64" spans="1:13" s="32" customFormat="1" ht="12.75">
      <c r="A64" s="263"/>
      <c r="B64" s="266"/>
      <c r="C64" s="418" t="s">
        <v>67</v>
      </c>
      <c r="D64" s="418"/>
      <c r="E64" s="418"/>
      <c r="F64" s="418"/>
      <c r="G64" s="418"/>
      <c r="H64" s="258">
        <f>H65+H68</f>
        <v>44906490741.209999</v>
      </c>
      <c r="I64" s="258">
        <f>I65+I68</f>
        <v>80280746171.019989</v>
      </c>
      <c r="J64" s="115"/>
      <c r="K64" s="20"/>
    </row>
    <row r="65" spans="1:15" s="32" customFormat="1">
      <c r="A65" s="263"/>
      <c r="B65" s="266"/>
      <c r="C65" s="98"/>
      <c r="D65" s="421" t="s">
        <v>167</v>
      </c>
      <c r="E65" s="421"/>
      <c r="F65" s="421"/>
      <c r="G65" s="421"/>
      <c r="H65" s="259">
        <f>+H66+H67</f>
        <v>116606699.51000001</v>
      </c>
      <c r="I65" s="259">
        <f>+I66+I67</f>
        <v>192543882.09</v>
      </c>
      <c r="J65" s="115"/>
      <c r="K65" s="20"/>
    </row>
    <row r="66" spans="1:15" s="32" customFormat="1">
      <c r="A66" s="263"/>
      <c r="B66" s="266"/>
      <c r="C66" s="98"/>
      <c r="D66" s="260" t="s">
        <v>163</v>
      </c>
      <c r="E66" s="260"/>
      <c r="F66" s="260"/>
      <c r="G66" s="269"/>
      <c r="H66" s="259">
        <v>116606699.51000001</v>
      </c>
      <c r="I66" s="259">
        <v>192543882.09</v>
      </c>
      <c r="J66" s="115"/>
      <c r="K66" s="20"/>
    </row>
    <row r="67" spans="1:15" s="32" customFormat="1">
      <c r="A67" s="263"/>
      <c r="B67" s="266"/>
      <c r="C67" s="102"/>
      <c r="D67" s="260" t="s">
        <v>165</v>
      </c>
      <c r="E67" s="260"/>
      <c r="F67" s="260"/>
      <c r="G67" s="269"/>
      <c r="H67" s="259">
        <v>0</v>
      </c>
      <c r="I67" s="259">
        <v>0</v>
      </c>
      <c r="J67" s="115"/>
      <c r="K67" s="20"/>
    </row>
    <row r="68" spans="1:15" s="32" customFormat="1">
      <c r="A68" s="263"/>
      <c r="B68" s="266"/>
      <c r="C68" s="98"/>
      <c r="D68" s="421" t="s">
        <v>182</v>
      </c>
      <c r="E68" s="421"/>
      <c r="F68" s="421"/>
      <c r="G68" s="421"/>
      <c r="H68" s="259">
        <v>44789884041.699997</v>
      </c>
      <c r="I68" s="259">
        <v>80088202288.929993</v>
      </c>
      <c r="J68" s="115"/>
      <c r="K68" s="20"/>
    </row>
    <row r="69" spans="1:15" s="32" customFormat="1" ht="9" customHeight="1">
      <c r="A69" s="263"/>
      <c r="B69" s="266"/>
      <c r="C69" s="98"/>
      <c r="D69" s="267"/>
      <c r="E69" s="105"/>
      <c r="F69" s="105"/>
      <c r="G69" s="105"/>
      <c r="H69" s="166"/>
      <c r="I69" s="166"/>
      <c r="J69" s="115"/>
      <c r="K69" s="20"/>
    </row>
    <row r="70" spans="1:15" s="32" customFormat="1" ht="12.75">
      <c r="A70" s="263"/>
      <c r="B70" s="423" t="s">
        <v>169</v>
      </c>
      <c r="C70" s="423"/>
      <c r="D70" s="423"/>
      <c r="E70" s="423"/>
      <c r="F70" s="423"/>
      <c r="G70" s="423"/>
      <c r="H70" s="258">
        <f>H58-H64</f>
        <v>-508556681.09999847</v>
      </c>
      <c r="I70" s="258">
        <f>I58-I64</f>
        <v>-11366580.259994507</v>
      </c>
      <c r="J70" s="115"/>
      <c r="K70" s="20"/>
    </row>
    <row r="71" spans="1:15" s="32" customFormat="1" ht="6.75" customHeight="1">
      <c r="A71" s="263"/>
      <c r="B71" s="266"/>
      <c r="C71" s="98"/>
      <c r="D71" s="105"/>
      <c r="E71" s="105"/>
      <c r="F71" s="105"/>
      <c r="G71" s="105"/>
      <c r="H71" s="166"/>
      <c r="I71" s="166"/>
      <c r="J71" s="115"/>
      <c r="K71" s="20"/>
    </row>
    <row r="72" spans="1:15" s="32" customFormat="1" ht="0.75" customHeight="1">
      <c r="A72" s="263"/>
      <c r="B72" s="266"/>
      <c r="C72" s="98"/>
      <c r="D72" s="105"/>
      <c r="E72" s="105"/>
      <c r="F72" s="105"/>
      <c r="G72" s="105"/>
      <c r="H72" s="166"/>
      <c r="I72" s="166"/>
      <c r="J72" s="115"/>
      <c r="K72" s="20"/>
    </row>
    <row r="73" spans="1:15" s="32" customFormat="1" ht="12.75">
      <c r="A73" s="263"/>
      <c r="B73" s="423" t="s">
        <v>171</v>
      </c>
      <c r="C73" s="423"/>
      <c r="D73" s="423"/>
      <c r="E73" s="423"/>
      <c r="F73" s="423"/>
      <c r="G73" s="423"/>
      <c r="H73" s="264">
        <f>H41+H54+H70</f>
        <v>-179349044.53999877</v>
      </c>
      <c r="I73" s="264">
        <f>I41+I54+I70</f>
        <v>-80178933.19999671</v>
      </c>
      <c r="J73" s="115"/>
      <c r="K73" s="20"/>
    </row>
    <row r="74" spans="1:15" s="32" customFormat="1" ht="10.5" customHeight="1">
      <c r="A74" s="263"/>
      <c r="B74" s="266"/>
      <c r="C74" s="105"/>
      <c r="D74" s="105"/>
      <c r="E74" s="105"/>
      <c r="F74" s="105"/>
      <c r="G74" s="105"/>
      <c r="H74" s="166"/>
      <c r="I74" s="166"/>
      <c r="J74" s="115"/>
      <c r="K74" s="20"/>
      <c r="M74" s="42"/>
    </row>
    <row r="75" spans="1:15" s="32" customFormat="1" hidden="1">
      <c r="A75" s="263"/>
      <c r="B75" s="266"/>
      <c r="C75" s="105"/>
      <c r="D75" s="105"/>
      <c r="E75" s="105"/>
      <c r="F75" s="105"/>
      <c r="G75" s="105"/>
      <c r="H75" s="166"/>
      <c r="I75" s="166"/>
      <c r="J75" s="115"/>
      <c r="K75" s="20"/>
    </row>
    <row r="76" spans="1:15" s="32" customFormat="1" hidden="1">
      <c r="A76" s="263"/>
      <c r="B76" s="266"/>
      <c r="C76" s="105"/>
      <c r="D76" s="105"/>
      <c r="E76" s="105"/>
      <c r="F76" s="105"/>
      <c r="G76" s="105"/>
      <c r="H76" s="166"/>
      <c r="I76" s="166"/>
      <c r="J76" s="115"/>
      <c r="K76" s="20"/>
    </row>
    <row r="77" spans="1:15" s="32" customFormat="1" ht="15">
      <c r="A77" s="263"/>
      <c r="B77" s="423" t="s">
        <v>183</v>
      </c>
      <c r="C77" s="423"/>
      <c r="D77" s="423"/>
      <c r="E77" s="423"/>
      <c r="F77" s="423"/>
      <c r="G77" s="423"/>
      <c r="H77" s="264">
        <f>+I78</f>
        <v>1699789253.2800009</v>
      </c>
      <c r="I77" s="264">
        <v>1779968186.4799976</v>
      </c>
      <c r="J77" s="115"/>
      <c r="K77" s="20"/>
      <c r="L77" s="62" t="str">
        <f>IF(I78=ESF!E14,"","ERROR")</f>
        <v/>
      </c>
      <c r="M77" s="43"/>
    </row>
    <row r="78" spans="1:15" s="32" customFormat="1" ht="15">
      <c r="A78" s="263"/>
      <c r="B78" s="423" t="s">
        <v>184</v>
      </c>
      <c r="C78" s="423"/>
      <c r="D78" s="423"/>
      <c r="E78" s="423"/>
      <c r="F78" s="423"/>
      <c r="G78" s="423"/>
      <c r="H78" s="264">
        <f>+H77+H73</f>
        <v>1520440208.7400022</v>
      </c>
      <c r="I78" s="264">
        <f>+I77+I73</f>
        <v>1699789253.2800009</v>
      </c>
      <c r="J78" s="270"/>
      <c r="K78" s="57"/>
      <c r="L78" s="62" t="str">
        <f>IF(H78=ESF!D14,"","ERROR")</f>
        <v/>
      </c>
      <c r="M78" s="43"/>
      <c r="N78" s="38"/>
      <c r="O78" s="38"/>
    </row>
    <row r="79" spans="1:15" s="32" customFormat="1" ht="3" customHeight="1">
      <c r="A79" s="263"/>
      <c r="B79" s="266"/>
      <c r="C79" s="269"/>
      <c r="D79" s="269"/>
      <c r="E79" s="269"/>
      <c r="F79" s="269"/>
      <c r="G79" s="269"/>
      <c r="H79" s="271"/>
      <c r="I79" s="271"/>
      <c r="J79" s="270"/>
      <c r="K79" s="57"/>
    </row>
    <row r="80" spans="1:15" s="32" customFormat="1" ht="12.75" hidden="1">
      <c r="A80" s="263"/>
      <c r="B80" s="266"/>
      <c r="C80" s="262"/>
      <c r="D80" s="262"/>
      <c r="E80" s="262"/>
      <c r="F80" s="262"/>
      <c r="G80" s="262"/>
      <c r="H80" s="264"/>
      <c r="I80" s="264"/>
      <c r="J80" s="265"/>
      <c r="K80" s="54"/>
    </row>
    <row r="81" spans="1:13" s="32" customFormat="1" ht="12.75" hidden="1">
      <c r="A81" s="263"/>
      <c r="B81" s="266"/>
      <c r="C81" s="262"/>
      <c r="D81" s="262"/>
      <c r="E81" s="262"/>
      <c r="F81" s="262"/>
      <c r="G81" s="262"/>
      <c r="H81" s="264"/>
      <c r="I81" s="264"/>
      <c r="J81" s="265"/>
      <c r="K81" s="54"/>
    </row>
    <row r="82" spans="1:13" ht="7.5" customHeight="1">
      <c r="A82" s="139"/>
      <c r="B82" s="140"/>
      <c r="C82" s="272"/>
      <c r="D82" s="272"/>
      <c r="E82" s="272"/>
      <c r="F82" s="272"/>
      <c r="G82" s="272"/>
      <c r="H82" s="273"/>
      <c r="I82" s="273"/>
      <c r="J82" s="158"/>
      <c r="K82" s="21"/>
      <c r="M82" s="37"/>
    </row>
    <row r="83" spans="1:13" ht="8.25" customHeight="1">
      <c r="A83" s="98"/>
      <c r="J83" s="98"/>
      <c r="K83" s="21"/>
    </row>
    <row r="84" spans="1:13" ht="15" customHeight="1">
      <c r="A84" s="102"/>
      <c r="B84" s="94" t="s">
        <v>210</v>
      </c>
      <c r="C84" s="94"/>
      <c r="D84" s="94"/>
      <c r="E84" s="94"/>
      <c r="F84" s="94"/>
      <c r="G84" s="94"/>
      <c r="H84" s="275"/>
      <c r="I84" s="275"/>
      <c r="J84" s="94"/>
      <c r="K84" s="24"/>
    </row>
    <row r="85" spans="1:13" ht="9" customHeight="1">
      <c r="A85" s="102"/>
      <c r="B85" s="94"/>
      <c r="C85" s="94"/>
      <c r="D85" s="94"/>
      <c r="E85" s="94"/>
      <c r="F85" s="94"/>
      <c r="G85" s="94"/>
      <c r="H85" s="275"/>
      <c r="I85" s="275"/>
      <c r="J85" s="94"/>
      <c r="K85" s="24"/>
    </row>
    <row r="86" spans="1:13" ht="15.75" customHeight="1">
      <c r="A86" s="102"/>
      <c r="B86" s="94"/>
      <c r="C86" s="103"/>
      <c r="D86" s="104"/>
      <c r="E86" s="104"/>
      <c r="F86" s="104"/>
      <c r="G86" s="102"/>
      <c r="H86" s="88"/>
      <c r="I86" s="160"/>
      <c r="J86" s="104"/>
      <c r="K86" s="27"/>
    </row>
    <row r="87" spans="1:13" ht="29.25" customHeight="1">
      <c r="A87" s="102"/>
      <c r="B87" s="105"/>
      <c r="C87" s="94"/>
      <c r="D87" s="276"/>
      <c r="E87" s="106"/>
      <c r="F87" s="107"/>
      <c r="G87" s="107"/>
      <c r="H87" s="396"/>
      <c r="I87" s="396"/>
      <c r="J87" s="396"/>
      <c r="K87" s="52"/>
    </row>
    <row r="88" spans="1:13" ht="14.1" customHeight="1">
      <c r="A88" s="102"/>
      <c r="B88" s="105"/>
      <c r="C88" s="108"/>
      <c r="D88" s="422"/>
      <c r="E88" s="422"/>
      <c r="F88" s="422"/>
      <c r="G88" s="227"/>
      <c r="H88" s="227"/>
      <c r="I88" s="227"/>
      <c r="J88" s="164"/>
      <c r="K88" s="19"/>
    </row>
    <row r="89" spans="1:13" ht="14.1" customHeight="1">
      <c r="A89" s="102"/>
      <c r="B89" s="105"/>
      <c r="C89" s="277"/>
      <c r="D89" s="391"/>
      <c r="E89" s="391"/>
      <c r="F89" s="391"/>
      <c r="G89" s="252"/>
      <c r="H89" s="227"/>
      <c r="I89" s="227"/>
      <c r="J89" s="164"/>
      <c r="K89" s="19"/>
    </row>
    <row r="90" spans="1:13">
      <c r="H90" s="110"/>
      <c r="J90" s="274"/>
      <c r="K90" s="39"/>
    </row>
    <row r="91" spans="1:13">
      <c r="H91" s="182"/>
      <c r="J91" s="274"/>
      <c r="K91" s="39"/>
    </row>
    <row r="92" spans="1:13">
      <c r="H92" s="182"/>
    </row>
  </sheetData>
  <sheetProtection formatCells="0" selectLockedCells="1"/>
  <mergeCells count="60">
    <mergeCell ref="D24:G24"/>
    <mergeCell ref="D25:G25"/>
    <mergeCell ref="D29:G29"/>
    <mergeCell ref="D34:G34"/>
    <mergeCell ref="A1:J1"/>
    <mergeCell ref="A2:J2"/>
    <mergeCell ref="A3:J3"/>
    <mergeCell ref="A4:J4"/>
    <mergeCell ref="A5:J5"/>
    <mergeCell ref="D15:G15"/>
    <mergeCell ref="D68:G68"/>
    <mergeCell ref="C64:G64"/>
    <mergeCell ref="B41:G41"/>
    <mergeCell ref="B43:G43"/>
    <mergeCell ref="B54:G54"/>
    <mergeCell ref="B56:G56"/>
    <mergeCell ref="D46:G46"/>
    <mergeCell ref="D47:G47"/>
    <mergeCell ref="D48:G48"/>
    <mergeCell ref="D51:G51"/>
    <mergeCell ref="D52:G52"/>
    <mergeCell ref="D53:G53"/>
    <mergeCell ref="D59:G59"/>
    <mergeCell ref="D88:F88"/>
    <mergeCell ref="B70:G70"/>
    <mergeCell ref="B73:G73"/>
    <mergeCell ref="B77:G77"/>
    <mergeCell ref="B78:G78"/>
    <mergeCell ref="H87:J87"/>
    <mergeCell ref="B6:F6"/>
    <mergeCell ref="B9:G9"/>
    <mergeCell ref="C11:G11"/>
    <mergeCell ref="D18:G18"/>
    <mergeCell ref="D17:G17"/>
    <mergeCell ref="D19:G19"/>
    <mergeCell ref="D12:G12"/>
    <mergeCell ref="D31:G31"/>
    <mergeCell ref="D32:G32"/>
    <mergeCell ref="D33:G33"/>
    <mergeCell ref="D62:G62"/>
    <mergeCell ref="D65:G65"/>
    <mergeCell ref="D20:G20"/>
    <mergeCell ref="D21:F21"/>
    <mergeCell ref="D14:G14"/>
    <mergeCell ref="D89:F89"/>
    <mergeCell ref="D37:G37"/>
    <mergeCell ref="D38:G38"/>
    <mergeCell ref="D39:G39"/>
    <mergeCell ref="D13:G13"/>
    <mergeCell ref="C23:G23"/>
    <mergeCell ref="D36:G36"/>
    <mergeCell ref="D30:G30"/>
    <mergeCell ref="C45:G45"/>
    <mergeCell ref="C50:G50"/>
    <mergeCell ref="C58:G58"/>
    <mergeCell ref="D27:G27"/>
    <mergeCell ref="D35:G35"/>
    <mergeCell ref="D26:G26"/>
    <mergeCell ref="D16:G16"/>
    <mergeCell ref="D28:G28"/>
  </mergeCells>
  <printOptions horizontalCentered="1" verticalCentered="1"/>
  <pageMargins left="0" right="0" top="0.23622047244094491" bottom="0" header="0" footer="0"/>
  <pageSetup scale="70" orientation="portrait" r:id="rId1"/>
  <ignoredErrors>
    <ignoredError sqref="H59 H65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J49"/>
  <sheetViews>
    <sheetView showGridLines="0" tabSelected="1" zoomScaleNormal="100" workbookViewId="0">
      <selection activeCell="A32" sqref="A32"/>
    </sheetView>
  </sheetViews>
  <sheetFormatPr baseColWidth="10" defaultRowHeight="11.25"/>
  <cols>
    <col min="1" max="1" width="5.85546875" style="294" customWidth="1"/>
    <col min="2" max="2" width="50.28515625" style="294" customWidth="1"/>
    <col min="3" max="5" width="19" style="294" customWidth="1"/>
    <col min="6" max="16384" width="11.42578125" style="72"/>
  </cols>
  <sheetData>
    <row r="2" spans="1:5">
      <c r="A2" s="324"/>
      <c r="B2" s="324"/>
      <c r="C2" s="324"/>
      <c r="D2" s="324"/>
      <c r="E2" s="324"/>
    </row>
    <row r="3" spans="1:5" ht="16.5" customHeight="1">
      <c r="A3" s="427" t="s">
        <v>209</v>
      </c>
      <c r="B3" s="427"/>
      <c r="C3" s="427"/>
      <c r="D3" s="427"/>
      <c r="E3" s="427"/>
    </row>
    <row r="4" spans="1:5" ht="16.5" customHeight="1">
      <c r="A4" s="427" t="s">
        <v>234</v>
      </c>
      <c r="B4" s="427"/>
      <c r="C4" s="427"/>
      <c r="D4" s="427"/>
      <c r="E4" s="427"/>
    </row>
    <row r="5" spans="1:5" ht="12.75">
      <c r="A5" s="427" t="s">
        <v>243</v>
      </c>
      <c r="B5" s="427"/>
      <c r="C5" s="427"/>
      <c r="D5" s="427"/>
      <c r="E5" s="427"/>
    </row>
    <row r="6" spans="1:5" ht="8.25" customHeight="1">
      <c r="A6" s="325"/>
      <c r="B6" s="325"/>
      <c r="C6" s="325"/>
      <c r="D6" s="325"/>
      <c r="E6" s="325"/>
    </row>
    <row r="7" spans="1:5" ht="12.75" customHeight="1">
      <c r="A7" s="428" t="s">
        <v>75</v>
      </c>
      <c r="B7" s="429"/>
      <c r="C7" s="432" t="s">
        <v>225</v>
      </c>
      <c r="D7" s="428" t="s">
        <v>185</v>
      </c>
      <c r="E7" s="432" t="s">
        <v>226</v>
      </c>
    </row>
    <row r="8" spans="1:5" ht="12.75" customHeight="1">
      <c r="A8" s="430"/>
      <c r="B8" s="431"/>
      <c r="C8" s="433"/>
      <c r="D8" s="430"/>
      <c r="E8" s="433"/>
    </row>
    <row r="9" spans="1:5" ht="19.5" customHeight="1">
      <c r="A9" s="278" t="s">
        <v>227</v>
      </c>
      <c r="B9" s="279"/>
      <c r="C9" s="280">
        <f>SUM(C10:C19)</f>
        <v>21454315101</v>
      </c>
      <c r="D9" s="280">
        <f t="shared" ref="D9:E9" si="0">SUM(D10:D19)</f>
        <v>17084417365.07</v>
      </c>
      <c r="E9" s="280">
        <f t="shared" si="0"/>
        <v>17078234249.07</v>
      </c>
    </row>
    <row r="10" spans="1:5" ht="19.5" customHeight="1">
      <c r="A10" s="281"/>
      <c r="B10" s="282" t="s">
        <v>83</v>
      </c>
      <c r="C10" s="283">
        <v>1518399847</v>
      </c>
      <c r="D10" s="283">
        <v>1286420543.5</v>
      </c>
      <c r="E10" s="283">
        <v>1282062969.5</v>
      </c>
    </row>
    <row r="11" spans="1:5" ht="19.5" customHeight="1">
      <c r="A11" s="281"/>
      <c r="B11" s="282" t="s">
        <v>176</v>
      </c>
      <c r="C11" s="283">
        <v>0</v>
      </c>
      <c r="D11" s="283">
        <v>0</v>
      </c>
      <c r="E11" s="283">
        <v>0</v>
      </c>
    </row>
    <row r="12" spans="1:5" ht="19.5" customHeight="1">
      <c r="A12" s="281"/>
      <c r="B12" s="282" t="s">
        <v>87</v>
      </c>
      <c r="C12" s="283">
        <v>0</v>
      </c>
      <c r="D12" s="283">
        <v>0</v>
      </c>
      <c r="E12" s="283">
        <v>0</v>
      </c>
    </row>
    <row r="13" spans="1:5" ht="19.5" customHeight="1">
      <c r="A13" s="281"/>
      <c r="B13" s="282" t="s">
        <v>89</v>
      </c>
      <c r="C13" s="283">
        <v>415018390</v>
      </c>
      <c r="D13" s="283">
        <v>392620282.65999997</v>
      </c>
      <c r="E13" s="283">
        <v>392620282.65999997</v>
      </c>
    </row>
    <row r="14" spans="1:5" ht="19.5" customHeight="1">
      <c r="A14" s="281"/>
      <c r="B14" s="282" t="s">
        <v>207</v>
      </c>
      <c r="C14" s="283">
        <v>36488433</v>
      </c>
      <c r="D14" s="283">
        <v>58668214.270000003</v>
      </c>
      <c r="E14" s="283">
        <v>58668214.270000003</v>
      </c>
    </row>
    <row r="15" spans="1:5" ht="19.5" customHeight="1">
      <c r="A15" s="281"/>
      <c r="B15" s="282" t="s">
        <v>202</v>
      </c>
      <c r="C15" s="283">
        <v>13617349</v>
      </c>
      <c r="D15" s="283">
        <v>85812679.469999999</v>
      </c>
      <c r="E15" s="283">
        <v>85581313.469999999</v>
      </c>
    </row>
    <row r="16" spans="1:5" ht="30.75" customHeight="1">
      <c r="A16" s="281"/>
      <c r="B16" s="284" t="s">
        <v>236</v>
      </c>
      <c r="C16" s="283">
        <v>0</v>
      </c>
      <c r="D16" s="283">
        <v>0</v>
      </c>
      <c r="E16" s="283">
        <v>0</v>
      </c>
    </row>
    <row r="17" spans="1:5" ht="39.75" customHeight="1">
      <c r="A17" s="281"/>
      <c r="B17" s="284" t="s">
        <v>237</v>
      </c>
      <c r="C17" s="283">
        <v>19470791082</v>
      </c>
      <c r="D17" s="283">
        <v>15260895645.17</v>
      </c>
      <c r="E17" s="283">
        <v>15259301469.17</v>
      </c>
    </row>
    <row r="18" spans="1:5" ht="30" customHeight="1">
      <c r="A18" s="281"/>
      <c r="B18" s="284" t="s">
        <v>238</v>
      </c>
      <c r="C18" s="283">
        <v>0</v>
      </c>
      <c r="D18" s="283">
        <v>0</v>
      </c>
      <c r="E18" s="283">
        <v>0</v>
      </c>
    </row>
    <row r="19" spans="1:5" ht="19.5" customHeight="1">
      <c r="A19" s="285"/>
      <c r="B19" s="282" t="s">
        <v>228</v>
      </c>
      <c r="C19" s="283">
        <v>0</v>
      </c>
      <c r="D19" s="283">
        <v>0</v>
      </c>
      <c r="E19" s="283">
        <v>0</v>
      </c>
    </row>
    <row r="20" spans="1:5" ht="19.5" customHeight="1">
      <c r="A20" s="286" t="s">
        <v>229</v>
      </c>
      <c r="B20" s="287"/>
      <c r="C20" s="288">
        <f>SUM(C21:C29)</f>
        <v>21454315101</v>
      </c>
      <c r="D20" s="288">
        <f t="shared" ref="D20:E20" si="1">SUM(D21:D29)</f>
        <v>17001946061.440001</v>
      </c>
      <c r="E20" s="288">
        <f t="shared" si="1"/>
        <v>16979494137.02</v>
      </c>
    </row>
    <row r="21" spans="1:5" ht="19.5" customHeight="1">
      <c r="A21" s="281"/>
      <c r="B21" s="282" t="s">
        <v>161</v>
      </c>
      <c r="C21" s="283">
        <v>7229362974</v>
      </c>
      <c r="D21" s="283">
        <v>4673153800.1000004</v>
      </c>
      <c r="E21" s="283">
        <v>4673153800.1000004</v>
      </c>
    </row>
    <row r="22" spans="1:5" ht="19.5" customHeight="1">
      <c r="A22" s="281"/>
      <c r="B22" s="282" t="s">
        <v>86</v>
      </c>
      <c r="C22" s="283">
        <v>401485135</v>
      </c>
      <c r="D22" s="283">
        <v>351607944.02999997</v>
      </c>
      <c r="E22" s="283">
        <v>351607944.02999997</v>
      </c>
    </row>
    <row r="23" spans="1:5" ht="19.5" customHeight="1">
      <c r="A23" s="281"/>
      <c r="B23" s="282" t="s">
        <v>88</v>
      </c>
      <c r="C23" s="283">
        <v>1225643207</v>
      </c>
      <c r="D23" s="283">
        <v>883729134.50999999</v>
      </c>
      <c r="E23" s="283">
        <v>879542608.38</v>
      </c>
    </row>
    <row r="24" spans="1:5" ht="19.5" customHeight="1">
      <c r="A24" s="281"/>
      <c r="B24" s="282" t="s">
        <v>215</v>
      </c>
      <c r="C24" s="283">
        <v>7365184161</v>
      </c>
      <c r="D24" s="283">
        <v>6257400074.9899998</v>
      </c>
      <c r="E24" s="283">
        <v>6256474479.7600002</v>
      </c>
    </row>
    <row r="25" spans="1:5" ht="19.5" customHeight="1">
      <c r="A25" s="281"/>
      <c r="B25" s="282" t="s">
        <v>230</v>
      </c>
      <c r="C25" s="283">
        <v>103685199</v>
      </c>
      <c r="D25" s="283">
        <v>145129220.61000001</v>
      </c>
      <c r="E25" s="283">
        <v>145129220.61000001</v>
      </c>
    </row>
    <row r="26" spans="1:5" ht="19.5" customHeight="1">
      <c r="A26" s="281"/>
      <c r="B26" s="282" t="s">
        <v>121</v>
      </c>
      <c r="C26" s="283">
        <v>491799092</v>
      </c>
      <c r="D26" s="289">
        <v>710144016.49000001</v>
      </c>
      <c r="E26" s="283">
        <v>704104088.49000001</v>
      </c>
    </row>
    <row r="27" spans="1:5" ht="19.5" customHeight="1">
      <c r="A27" s="281"/>
      <c r="B27" s="282" t="s">
        <v>231</v>
      </c>
      <c r="C27" s="283">
        <v>13488631</v>
      </c>
      <c r="D27" s="283">
        <v>79569667.890000001</v>
      </c>
      <c r="E27" s="283">
        <v>79569667.890000001</v>
      </c>
    </row>
    <row r="28" spans="1:5" ht="19.5" customHeight="1">
      <c r="A28" s="281"/>
      <c r="B28" s="282" t="s">
        <v>232</v>
      </c>
      <c r="C28" s="283">
        <v>4347486425</v>
      </c>
      <c r="D28" s="283">
        <v>3749368502.8600001</v>
      </c>
      <c r="E28" s="283">
        <v>3738068627.8000002</v>
      </c>
    </row>
    <row r="29" spans="1:5" ht="19.5" customHeight="1">
      <c r="A29" s="281"/>
      <c r="B29" s="282" t="s">
        <v>233</v>
      </c>
      <c r="C29" s="283">
        <v>276180277</v>
      </c>
      <c r="D29" s="283">
        <v>151843699.96000001</v>
      </c>
      <c r="E29" s="283">
        <v>151843699.96000001</v>
      </c>
    </row>
    <row r="30" spans="1:5" ht="19.5" customHeight="1">
      <c r="A30" s="290" t="s">
        <v>235</v>
      </c>
      <c r="B30" s="291"/>
      <c r="C30" s="292">
        <f>+C9-C20</f>
        <v>0</v>
      </c>
      <c r="D30" s="292">
        <f>+D9-D20</f>
        <v>82471303.629999161</v>
      </c>
      <c r="E30" s="292">
        <f>+E9-E20</f>
        <v>98740112.049999237</v>
      </c>
    </row>
    <row r="31" spans="1:5">
      <c r="A31" s="293"/>
      <c r="B31" s="293"/>
      <c r="C31" s="293"/>
      <c r="D31" s="293"/>
      <c r="E31" s="293"/>
    </row>
    <row r="32" spans="1:5">
      <c r="A32" s="293"/>
      <c r="B32" s="293"/>
      <c r="C32" s="293"/>
      <c r="D32" s="293"/>
      <c r="E32" s="293"/>
    </row>
    <row r="33" spans="1:5">
      <c r="A33" s="294" t="s">
        <v>210</v>
      </c>
      <c r="B33" s="293"/>
      <c r="C33" s="293"/>
      <c r="D33" s="293"/>
      <c r="E33" s="293"/>
    </row>
    <row r="34" spans="1:5">
      <c r="B34" s="293"/>
      <c r="C34" s="293"/>
      <c r="D34" s="293"/>
      <c r="E34" s="293"/>
    </row>
    <row r="35" spans="1:5" ht="12">
      <c r="A35" s="295" t="s">
        <v>239</v>
      </c>
    </row>
    <row r="49" spans="10:10">
      <c r="J49" s="73"/>
    </row>
  </sheetData>
  <mergeCells count="7">
    <mergeCell ref="A4:E4"/>
    <mergeCell ref="A5:E5"/>
    <mergeCell ref="A3:E3"/>
    <mergeCell ref="A7:B8"/>
    <mergeCell ref="C7:C8"/>
    <mergeCell ref="D7:D8"/>
    <mergeCell ref="E7:E8"/>
  </mergeCells>
  <pageMargins left="0.70866141732283472" right="0.70866141732283472" top="0.74803149606299213" bottom="0.74803149606299213" header="0.31496062992125984" footer="0.31496062992125984"/>
  <pageSetup scale="79" orientation="portrait" r:id="rId1"/>
  <ignoredErrors>
    <ignoredError sqref="C20:E20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EA</vt:lpstr>
      <vt:lpstr>ESF</vt:lpstr>
      <vt:lpstr>ECSF</vt:lpstr>
      <vt:lpstr>PT_ESF_ECSF</vt:lpstr>
      <vt:lpstr>EAA</vt:lpstr>
      <vt:lpstr>EADP</vt:lpstr>
      <vt:lpstr>EVHP</vt:lpstr>
      <vt:lpstr>EFE</vt:lpstr>
      <vt:lpstr>FFF</vt:lpstr>
      <vt:lpstr>EA!Área_de_impresión</vt:lpstr>
      <vt:lpstr>EAA!Área_de_impresión</vt:lpstr>
      <vt:lpstr>EADP!Área_de_impresión</vt:lpstr>
      <vt:lpstr>ECSF!Área_de_impresión</vt:lpstr>
      <vt:lpstr>EFE!Área_de_impresión</vt:lpstr>
      <vt:lpstr>ESF!Área_de_impresión</vt:lpstr>
      <vt:lpstr>EVHP!Área_de_impresión</vt:lpstr>
    </vt:vector>
  </TitlesOfParts>
  <Company>Secretaria de Hacienda y Credito Publico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teresita_quezada</dc:creator>
  <cp:lastModifiedBy>privado</cp:lastModifiedBy>
  <cp:lastPrinted>2021-10-22T20:21:57Z</cp:lastPrinted>
  <dcterms:created xsi:type="dcterms:W3CDTF">2014-01-27T16:27:43Z</dcterms:created>
  <dcterms:modified xsi:type="dcterms:W3CDTF">2021-10-29T14:55:19Z</dcterms:modified>
</cp:coreProperties>
</file>